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0920" activeTab="1"/>
  </bookViews>
  <sheets>
    <sheet name="资产评估结果汇总表" sheetId="1" r:id="rId1"/>
    <sheet name="流动资产--存货清查评估汇总表" sheetId="4" r:id="rId2"/>
    <sheet name="存货--原材料清查评估明细表" sheetId="5" r:id="rId3"/>
    <sheet name="存货--在用低值易耗品清评估明细表" sheetId="6" r:id="rId4"/>
    <sheet name="固定资产清查评估汇总表" sheetId="7" r:id="rId5"/>
    <sheet name="固定资产--构筑物及其他辅助设施清查评估明细表" sheetId="11" r:id="rId6"/>
    <sheet name="固定资产--机器设备清查评估明细表" sheetId="8" r:id="rId7"/>
    <sheet name="固定资产--电子设备清查评估明细表" sheetId="9" r:id="rId8"/>
    <sheet name="固定资产--机器设备清查评估明细表2" sheetId="10" r:id="rId9"/>
  </sheets>
  <calcPr calcId="144525"/>
</workbook>
</file>

<file path=xl/sharedStrings.xml><?xml version="1.0" encoding="utf-8"?>
<sst xmlns="http://schemas.openxmlformats.org/spreadsheetml/2006/main" count="398">
  <si>
    <t>资产评估结果汇总表</t>
  </si>
  <si>
    <t>被评估单位名称:蚌埠市城市投资控股有限公司      评估基准日：  2018年4月3 日</t>
  </si>
  <si>
    <t>金额单位：人民币万元</t>
  </si>
  <si>
    <t>项目</t>
  </si>
  <si>
    <t>账面价值</t>
  </si>
  <si>
    <t>调增后账面值</t>
  </si>
  <si>
    <t>评估价值</t>
  </si>
  <si>
    <t>增减值</t>
  </si>
  <si>
    <t>增加率%</t>
  </si>
  <si>
    <t>A</t>
  </si>
  <si>
    <t>B</t>
  </si>
  <si>
    <t>C</t>
  </si>
  <si>
    <t>D=C-B</t>
  </si>
  <si>
    <t>E=(C-B)/B*100%</t>
  </si>
  <si>
    <t>流动资产</t>
  </si>
  <si>
    <t>长期投资</t>
  </si>
  <si>
    <t xml:space="preserve">固定资产 </t>
  </si>
  <si>
    <t>其中:建筑物</t>
  </si>
  <si>
    <t>机械设备</t>
  </si>
  <si>
    <t>在建工程</t>
  </si>
  <si>
    <t>无形资产</t>
  </si>
  <si>
    <t>其中:土地使用权</t>
  </si>
  <si>
    <t>其他资产</t>
  </si>
  <si>
    <t>资产总计</t>
  </si>
  <si>
    <t>流动负债</t>
  </si>
  <si>
    <t>长期负债</t>
  </si>
  <si>
    <t>负债总计</t>
  </si>
  <si>
    <t>净资产</t>
  </si>
  <si>
    <t>评估机构：安徽华亚资产评估事务所</t>
  </si>
  <si>
    <t xml:space="preserve">     评估人员：崔国忠、马海燕</t>
  </si>
  <si>
    <t>流动资产--存货清查评估汇总表</t>
  </si>
  <si>
    <t>序号</t>
  </si>
  <si>
    <t>科目名称</t>
  </si>
  <si>
    <t>调整后账面值</t>
  </si>
  <si>
    <t>增值额</t>
  </si>
  <si>
    <t>增值率%</t>
  </si>
  <si>
    <t>备注</t>
  </si>
  <si>
    <t>编号</t>
  </si>
  <si>
    <t>名称</t>
  </si>
  <si>
    <t>型号</t>
  </si>
  <si>
    <t>厂家</t>
  </si>
  <si>
    <t>日期</t>
  </si>
  <si>
    <t>3--10-1</t>
  </si>
  <si>
    <t>原材料</t>
  </si>
  <si>
    <t>3--10-2</t>
  </si>
  <si>
    <t>材料采购（在途物资）</t>
  </si>
  <si>
    <t>3--10-3</t>
  </si>
  <si>
    <t>在库低值易耗品</t>
  </si>
  <si>
    <t>3--10-4</t>
  </si>
  <si>
    <t>包装物（库存物资）</t>
  </si>
  <si>
    <t>3--10-5</t>
  </si>
  <si>
    <t>委托加工材料</t>
  </si>
  <si>
    <t>3--10-6</t>
  </si>
  <si>
    <t>产成品（库存商品）</t>
  </si>
  <si>
    <t>3--10-7</t>
  </si>
  <si>
    <t>在产品（自制半成品）</t>
  </si>
  <si>
    <t>3--10-8</t>
  </si>
  <si>
    <t>分期收款发出商品</t>
  </si>
  <si>
    <t>3--10-9</t>
  </si>
  <si>
    <t>在用低值易耗品</t>
  </si>
  <si>
    <t>3--10-10</t>
  </si>
  <si>
    <t>委托代销商品</t>
  </si>
  <si>
    <t>3--10-11</t>
  </si>
  <si>
    <t>受托代销商品</t>
  </si>
  <si>
    <t>3--10-12</t>
  </si>
  <si>
    <t>物料用品</t>
  </si>
  <si>
    <t>存货合计</t>
  </si>
  <si>
    <t>减：存货跌价准备</t>
  </si>
  <si>
    <t>存货净额</t>
  </si>
  <si>
    <t>填表人：</t>
  </si>
  <si>
    <t>董学斌</t>
  </si>
  <si>
    <t xml:space="preserve">       填表日期：2018年4月3日</t>
  </si>
  <si>
    <t xml:space="preserve">     评估人员： 崔国忠、马海燕</t>
  </si>
  <si>
    <t>存货--原材料清查评估明细表</t>
  </si>
  <si>
    <t>被评估单位名称:蚌埠市城市投资控股有限公司</t>
  </si>
  <si>
    <t>评估基准日：2018年4月3日</t>
  </si>
  <si>
    <t>金额单位：人民币元</t>
  </si>
  <si>
    <t>名称及规格型号</t>
  </si>
  <si>
    <t>计量
单位</t>
  </si>
  <si>
    <t>调整后
账面值</t>
  </si>
  <si>
    <t>实际数量</t>
  </si>
  <si>
    <t>数量</t>
  </si>
  <si>
    <t>单位</t>
  </si>
  <si>
    <t>金额</t>
  </si>
  <si>
    <t>原值</t>
  </si>
  <si>
    <t>变现率%</t>
  </si>
  <si>
    <t>五金材料</t>
  </si>
  <si>
    <t>本页小计</t>
  </si>
  <si>
    <t>合计</t>
  </si>
  <si>
    <t>填表人：董学斌</t>
  </si>
  <si>
    <t>填表日期：2018年4月3日</t>
  </si>
  <si>
    <t>评估人员：崔国忠、马海燕</t>
  </si>
  <si>
    <t>存货--在用低值易耗品清评估明细表</t>
  </si>
  <si>
    <t>评估基准日：  2018  年4  月 3 日</t>
  </si>
  <si>
    <t>计量     
单位</t>
  </si>
  <si>
    <t>帐面价值</t>
  </si>
  <si>
    <t>调整后
帐面值</t>
  </si>
  <si>
    <t>增值率 %</t>
  </si>
  <si>
    <t>单价</t>
  </si>
  <si>
    <t>成新率%</t>
  </si>
  <si>
    <t>接待室</t>
  </si>
  <si>
    <t>万爱立式饮水机WA-998AI</t>
  </si>
  <si>
    <r>
      <rPr>
        <sz val="10"/>
        <rFont val="宋体"/>
        <charset val="134"/>
      </rPr>
      <t>台</t>
    </r>
    <r>
      <rPr>
        <sz val="10"/>
        <rFont val="Times New Roman"/>
        <charset val="134"/>
      </rPr>
      <t xml:space="preserve"> </t>
    </r>
  </si>
  <si>
    <t>木扶手人造革沙发（含茶几）</t>
  </si>
  <si>
    <t>组</t>
  </si>
  <si>
    <t>已坏</t>
  </si>
  <si>
    <t>总经理室</t>
  </si>
  <si>
    <t>老板桌</t>
  </si>
  <si>
    <t>张</t>
  </si>
  <si>
    <t>老板椅</t>
  </si>
  <si>
    <t>把</t>
  </si>
  <si>
    <t>六门木质文件柜</t>
  </si>
  <si>
    <t>套</t>
  </si>
  <si>
    <t xml:space="preserve"> 人造革沙发（含茶几）</t>
  </si>
  <si>
    <t>办公椅</t>
  </si>
  <si>
    <t>木质茶水矮柜</t>
  </si>
  <si>
    <t>个</t>
  </si>
  <si>
    <t>办公室（北）</t>
  </si>
  <si>
    <t>铁质档案柜</t>
  </si>
  <si>
    <t>办公桌</t>
  </si>
  <si>
    <t>副总经理室（北）</t>
  </si>
  <si>
    <r>
      <rPr>
        <sz val="10"/>
        <rFont val="宋体"/>
        <charset val="134"/>
      </rPr>
      <t>套</t>
    </r>
    <r>
      <rPr>
        <sz val="10"/>
        <rFont val="Times New Roman"/>
        <charset val="134"/>
      </rPr>
      <t xml:space="preserve"> </t>
    </r>
  </si>
  <si>
    <t xml:space="preserve">单人席梦思梦 </t>
  </si>
  <si>
    <t>床头柜</t>
  </si>
  <si>
    <t>财务科</t>
  </si>
  <si>
    <t>财务总监室</t>
  </si>
  <si>
    <t>副总经理室（中）</t>
  </si>
  <si>
    <t>保险柜</t>
  </si>
  <si>
    <t xml:space="preserve">台 </t>
  </si>
  <si>
    <t>副总经理室（南）</t>
  </si>
  <si>
    <t>监控室</t>
  </si>
  <si>
    <t>办公室（南）</t>
  </si>
  <si>
    <t>生产部</t>
  </si>
  <si>
    <r>
      <rPr>
        <sz val="10"/>
        <rFont val="宋体"/>
        <charset val="134"/>
      </rPr>
      <t>把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</si>
  <si>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张</t>
    </r>
    <r>
      <rPr>
        <sz val="10"/>
        <rFont val="Times New Roman"/>
        <charset val="134"/>
      </rPr>
      <t xml:space="preserve"> </t>
    </r>
  </si>
  <si>
    <t>小木桌</t>
  </si>
  <si>
    <t>一楼会议室</t>
  </si>
  <si>
    <t>大会议桌</t>
  </si>
  <si>
    <t>会议椅</t>
  </si>
  <si>
    <t>小铁圆凳</t>
  </si>
  <si>
    <t>财务结算室</t>
  </si>
  <si>
    <t>油销售室</t>
  </si>
  <si>
    <t>粨销售部</t>
  </si>
  <si>
    <t>化验室</t>
  </si>
  <si>
    <t>椅子</t>
  </si>
  <si>
    <t>采购部</t>
  </si>
  <si>
    <t>物管部</t>
  </si>
  <si>
    <r>
      <rPr>
        <sz val="10"/>
        <rFont val="宋体"/>
        <charset val="134"/>
      </rPr>
      <t>把</t>
    </r>
    <r>
      <rPr>
        <sz val="10"/>
        <rFont val="Times New Roman"/>
        <charset val="134"/>
      </rPr>
      <t xml:space="preserve">  </t>
    </r>
  </si>
  <si>
    <t>司机部</t>
  </si>
  <si>
    <t xml:space="preserve">把 </t>
  </si>
  <si>
    <t>磅房</t>
  </si>
  <si>
    <t>电脑桌</t>
  </si>
  <si>
    <t>客户休息室</t>
  </si>
  <si>
    <t>万爱立式饮水机</t>
  </si>
  <si>
    <t>门卫室(北)</t>
  </si>
  <si>
    <t>油泵房</t>
  </si>
  <si>
    <t>五金库</t>
  </si>
  <si>
    <t>门卫室(东)</t>
  </si>
  <si>
    <t>固定资产清查评估汇总表</t>
  </si>
  <si>
    <t>被评估单位名称:蚌埠市城市投资控股有限公司                 评估基准日：2018年4月3日</t>
  </si>
  <si>
    <t>号</t>
  </si>
  <si>
    <t>净值</t>
  </si>
  <si>
    <t>房屋建筑物
类合计</t>
  </si>
  <si>
    <t>房屋建筑物</t>
  </si>
  <si>
    <t xml:space="preserve">构筑物及其
他辅助设备 </t>
  </si>
  <si>
    <t>设备类合计</t>
  </si>
  <si>
    <t>机器设备</t>
  </si>
  <si>
    <t>车辆</t>
  </si>
  <si>
    <t>电子设备</t>
  </si>
  <si>
    <t>工程物资</t>
  </si>
  <si>
    <t>在建工程合计</t>
  </si>
  <si>
    <t>土建工程</t>
  </si>
  <si>
    <t>设备安装工程</t>
  </si>
  <si>
    <t>固定资产清理</t>
  </si>
  <si>
    <t>待处理固定
资产净损失</t>
  </si>
  <si>
    <t>固定资产合计</t>
  </si>
  <si>
    <t>固定资产--构筑物及其他辅助设施清查评估明细表</t>
  </si>
  <si>
    <t>结   构</t>
  </si>
  <si>
    <t>建成   年月</t>
  </si>
  <si>
    <t>长度      (m)</t>
  </si>
  <si>
    <t>宽度     （m)</t>
  </si>
  <si>
    <t xml:space="preserve">增值率 % </t>
  </si>
  <si>
    <t>（M)</t>
  </si>
  <si>
    <r>
      <rPr>
        <b/>
        <sz val="12"/>
        <rFont val="宋体"/>
        <charset val="134"/>
      </rPr>
      <t>（M</t>
    </r>
    <r>
      <rPr>
        <b/>
        <sz val="12"/>
        <rFont val="宋体"/>
        <charset val="134"/>
      </rPr>
      <t>)</t>
    </r>
  </si>
  <si>
    <t>拆除率%</t>
  </si>
  <si>
    <t>%</t>
  </si>
  <si>
    <t>300T油罐</t>
  </si>
  <si>
    <t>直径8.9米 高12米</t>
  </si>
  <si>
    <t>3个</t>
  </si>
  <si>
    <t>精炼车间</t>
  </si>
  <si>
    <t>简仓</t>
  </si>
  <si>
    <t>直径15米 高17.7米</t>
  </si>
  <si>
    <t>1个</t>
  </si>
  <si>
    <t>直径23米 高20.5米</t>
  </si>
  <si>
    <t>10个</t>
  </si>
  <si>
    <t>避雷塔</t>
  </si>
  <si>
    <t>4个</t>
  </si>
  <si>
    <t>钢板房</t>
  </si>
  <si>
    <t>钢板</t>
  </si>
  <si>
    <t>10000T油罐</t>
  </si>
  <si>
    <t>直径31.7米 高16.6米</t>
  </si>
  <si>
    <t>2个</t>
  </si>
  <si>
    <t>5000T油罐</t>
  </si>
  <si>
    <t>直径20米 高17米</t>
  </si>
  <si>
    <t>3000T油罐</t>
  </si>
  <si>
    <t>直径17.2米 高16.55米</t>
  </si>
  <si>
    <t>500T油罐</t>
  </si>
  <si>
    <t>直径8.85米 高12.2米</t>
  </si>
  <si>
    <t>色拉油厂</t>
  </si>
  <si>
    <t>800T油罐</t>
  </si>
  <si>
    <t>直径11.88米 高12.2米</t>
  </si>
  <si>
    <t>80T色拉油罐</t>
  </si>
  <si>
    <t>直径5.3米 高5米</t>
  </si>
  <si>
    <t>1500T油罐</t>
  </si>
  <si>
    <t>直径13.8米 高15米</t>
  </si>
  <si>
    <t>铸锻厂</t>
  </si>
  <si>
    <t>直径8.1米 高9米</t>
  </si>
  <si>
    <t xml:space="preserve"> 评估人员：崔国忠、马海燕</t>
  </si>
  <si>
    <t>固定资产--机器设备清查评估明细表</t>
  </si>
  <si>
    <t>设备
名称</t>
  </si>
  <si>
    <t>规格
型号</t>
  </si>
  <si>
    <t>生产
厂家</t>
  </si>
  <si>
    <t>启用
日期</t>
  </si>
  <si>
    <t>计量单位</t>
  </si>
  <si>
    <r>
      <rPr>
        <b/>
        <sz val="12"/>
        <rFont val="黑体"/>
        <charset val="134"/>
      </rPr>
      <t>数</t>
    </r>
    <r>
      <rPr>
        <b/>
        <sz val="12"/>
        <rFont val="Times New Roman"/>
        <charset val="134"/>
      </rPr>
      <t xml:space="preserve">
</t>
    </r>
    <r>
      <rPr>
        <b/>
        <sz val="12"/>
        <rFont val="黑体"/>
        <charset val="134"/>
      </rPr>
      <t>量</t>
    </r>
  </si>
  <si>
    <r>
      <rPr>
        <b/>
        <sz val="8"/>
        <rFont val="宋体"/>
        <charset val="134"/>
      </rPr>
      <t>成新率</t>
    </r>
    <r>
      <rPr>
        <b/>
        <sz val="8"/>
        <rFont val="Times New Roman"/>
        <charset val="134"/>
      </rPr>
      <t>%</t>
    </r>
  </si>
  <si>
    <t>拆除费率%</t>
  </si>
  <si>
    <t>1000吨</t>
  </si>
  <si>
    <t>预榨生产线</t>
  </si>
  <si>
    <t>1000T/D</t>
  </si>
  <si>
    <t>河北南皮机械
制造公司等</t>
  </si>
  <si>
    <t>条</t>
  </si>
  <si>
    <t>浸出生产线</t>
  </si>
  <si>
    <t>800T/D</t>
  </si>
  <si>
    <t>营口万达石化
设备公司等</t>
  </si>
  <si>
    <t>精炼生产线</t>
  </si>
  <si>
    <t>300T/D</t>
  </si>
  <si>
    <t>三门峡油脂
机械公司等</t>
  </si>
  <si>
    <t>锅炉设备</t>
  </si>
  <si>
    <t>SZL-10-A-LL</t>
  </si>
  <si>
    <t>蚌埠锅炉厂等</t>
  </si>
  <si>
    <t>棉籽脱绒生产线</t>
  </si>
  <si>
    <t>500T/D</t>
  </si>
  <si>
    <t>山东天鹅棉业
机械公司等</t>
  </si>
  <si>
    <t>棉籽剥壳生产线</t>
  </si>
  <si>
    <t>1200T/D</t>
  </si>
  <si>
    <t>庄河轧辊厂等</t>
  </si>
  <si>
    <t>烘干生产线</t>
  </si>
  <si>
    <t>靖江大地机械
有限公司等</t>
  </si>
  <si>
    <t>供电系统</t>
  </si>
  <si>
    <t>35千伏</t>
  </si>
  <si>
    <t>蚌埠恒泰
有限公司</t>
  </si>
  <si>
    <t>粕库</t>
  </si>
  <si>
    <t>电脑自动称</t>
  </si>
  <si>
    <t>LCS-65</t>
  </si>
  <si>
    <t>无锡</t>
  </si>
  <si>
    <t>台</t>
  </si>
  <si>
    <t>42.525.00</t>
  </si>
  <si>
    <t>固定式定量包装秤</t>
  </si>
  <si>
    <t>无锡东梁</t>
  </si>
  <si>
    <t>存料箱</t>
  </si>
  <si>
    <t>空压机</t>
  </si>
  <si>
    <t>维修车间</t>
  </si>
  <si>
    <t>液压泵站</t>
  </si>
  <si>
    <t>手动单轨小车</t>
  </si>
  <si>
    <t>砂轮机</t>
  </si>
  <si>
    <t>MQ3225</t>
  </si>
  <si>
    <t>412,50</t>
  </si>
  <si>
    <t>液压拉丝机</t>
  </si>
  <si>
    <t>JYL2000</t>
  </si>
  <si>
    <t>庄河轧辊厂</t>
  </si>
  <si>
    <t>皮带输送机</t>
  </si>
  <si>
    <t>18米</t>
  </si>
  <si>
    <t>8米</t>
  </si>
  <si>
    <t>10米</t>
  </si>
  <si>
    <t>12米</t>
  </si>
  <si>
    <t>20米</t>
  </si>
  <si>
    <t>电子汽车衡</t>
  </si>
  <si>
    <t>100吨</t>
  </si>
  <si>
    <t>3000吨</t>
  </si>
  <si>
    <t>清理生产线</t>
  </si>
  <si>
    <t>3000T/D</t>
  </si>
  <si>
    <t>江苏正昌等</t>
  </si>
  <si>
    <t>大连宝峰机器
制造公司等</t>
  </si>
  <si>
    <t>2500T/D</t>
  </si>
  <si>
    <t>武汉友谊食品
工程有限公司等</t>
  </si>
  <si>
    <t>有机热载体炉设备</t>
  </si>
  <si>
    <t>YLM-9300M</t>
  </si>
  <si>
    <t>常州综研加热
炉有限公司等</t>
  </si>
  <si>
    <t>除尘风机</t>
  </si>
  <si>
    <t>盛料斗</t>
  </si>
  <si>
    <t>电脑称</t>
  </si>
  <si>
    <t>DCS65</t>
  </si>
  <si>
    <t>无锡瑞利公司</t>
  </si>
  <si>
    <t>定量包装秤</t>
  </si>
  <si>
    <t>SDBY-I</t>
  </si>
  <si>
    <t>栗阳正昌电控
设备有效公司</t>
  </si>
  <si>
    <t>刮板</t>
  </si>
  <si>
    <t>500型</t>
  </si>
  <si>
    <t>有机热载体加热炉</t>
  </si>
  <si>
    <t>YLL-700MA</t>
  </si>
  <si>
    <t>常州新区能源
设备厂</t>
  </si>
  <si>
    <t>锅炉</t>
  </si>
  <si>
    <t>4吨</t>
  </si>
  <si>
    <t>蚌埠锅炉厂</t>
  </si>
  <si>
    <t>30吨</t>
  </si>
  <si>
    <t>蚌埠恒器厂</t>
  </si>
  <si>
    <t>150吨</t>
  </si>
  <si>
    <t>输油管道</t>
  </si>
  <si>
    <t>2000米</t>
  </si>
  <si>
    <t>固定资产--电子设备清查评估明细表</t>
  </si>
  <si>
    <t>设备名称</t>
  </si>
  <si>
    <t>规格型号</t>
  </si>
  <si>
    <t>生产厂家</t>
  </si>
  <si>
    <t>启用日期</t>
  </si>
  <si>
    <t>数
量</t>
  </si>
  <si>
    <t>实盘数量</t>
  </si>
  <si>
    <t>柜式空调</t>
  </si>
  <si>
    <t>KFR-50LW</t>
  </si>
  <si>
    <t>格兰仕公司</t>
  </si>
  <si>
    <t>监控设备</t>
  </si>
  <si>
    <t>办公室
（南）</t>
  </si>
  <si>
    <t>壁挂空调</t>
  </si>
  <si>
    <t>KFR-32G</t>
  </si>
  <si>
    <t>小天鹅波尔卡</t>
  </si>
  <si>
    <t>小绿洲KFR-32G</t>
  </si>
  <si>
    <t>格力公司</t>
  </si>
  <si>
    <t>KFR-63-LW</t>
  </si>
  <si>
    <t>KFR-60-LW/E</t>
  </si>
  <si>
    <t>打印机</t>
  </si>
  <si>
    <t>KX-P1121</t>
  </si>
  <si>
    <t>松下公司</t>
  </si>
  <si>
    <t>冰箱</t>
  </si>
  <si>
    <t>BCD-188K/A</t>
  </si>
  <si>
    <t>海尔公司</t>
  </si>
  <si>
    <t>KFR-63-LW/E</t>
  </si>
  <si>
    <t>传真机</t>
  </si>
  <si>
    <t>FO-78CN</t>
  </si>
  <si>
    <t>夏普公司</t>
  </si>
  <si>
    <t>1022N</t>
  </si>
  <si>
    <t>KFR-35GW</t>
  </si>
  <si>
    <t>台式电脑</t>
  </si>
  <si>
    <t>4XGF12X</t>
  </si>
  <si>
    <t>戴尔公司</t>
  </si>
  <si>
    <t>1000吨
配电房</t>
  </si>
  <si>
    <t>KFR-120G</t>
  </si>
  <si>
    <t>马弗炉</t>
  </si>
  <si>
    <t>电热恒温
干燥箱</t>
  </si>
  <si>
    <t>202型</t>
  </si>
  <si>
    <t>自动恒温
控制台</t>
  </si>
  <si>
    <t>TDWSX2</t>
  </si>
  <si>
    <t>GZX-DH</t>
  </si>
  <si>
    <t>数显恒温
水浴器</t>
  </si>
  <si>
    <t>HH-6</t>
  </si>
  <si>
    <t>架盘药物天平</t>
  </si>
  <si>
    <t>JYT-5</t>
  </si>
  <si>
    <t>磁力加热
搅拌器</t>
  </si>
  <si>
    <t>78-1</t>
  </si>
  <si>
    <t>水分测定仪</t>
  </si>
  <si>
    <t>LDS-LA</t>
  </si>
  <si>
    <t>电动离心机</t>
  </si>
  <si>
    <t>80-2</t>
  </si>
  <si>
    <t>四两装中药材
粉碎机</t>
  </si>
  <si>
    <t>DG120</t>
  </si>
  <si>
    <t>磁力加热搅拌器</t>
  </si>
  <si>
    <t>78-1A</t>
  </si>
  <si>
    <t>不锈钢电热
蒸馏水器</t>
  </si>
  <si>
    <t>YAZD</t>
  </si>
  <si>
    <t>循环水真空泵</t>
  </si>
  <si>
    <t>SHZ-III</t>
  </si>
  <si>
    <t>石油产品
蒸馏试验器</t>
  </si>
  <si>
    <t>SYP2001-1</t>
  </si>
  <si>
    <t>电子天平</t>
  </si>
  <si>
    <t>JA2003</t>
  </si>
  <si>
    <t>电子万用炉</t>
  </si>
  <si>
    <t>1000W</t>
  </si>
  <si>
    <t>核磁共振
含油量测量仪</t>
  </si>
  <si>
    <t>HCY-10</t>
  </si>
  <si>
    <t>分析天平</t>
  </si>
  <si>
    <t>TG328A</t>
  </si>
  <si>
    <t>比较测色仪</t>
  </si>
  <si>
    <t>WSL-2</t>
  </si>
  <si>
    <t>氧气瓶</t>
  </si>
  <si>
    <t>分样器</t>
  </si>
  <si>
    <t>JFYZ</t>
  </si>
  <si>
    <t>干燥器</t>
  </si>
  <si>
    <t>累磁PH计</t>
  </si>
  <si>
    <t>PHS-2F</t>
  </si>
  <si>
    <t>3000吨
配电房</t>
  </si>
  <si>
    <t>KFR-70LW/E</t>
  </si>
  <si>
    <t>春兰公司</t>
  </si>
  <si>
    <t>3000吨浸出
车间</t>
  </si>
  <si>
    <t>KFR-71LW/E</t>
  </si>
  <si>
    <t>华宝公司</t>
  </si>
  <si>
    <t>东风自卸车</t>
  </si>
  <si>
    <t>LZ3111G</t>
  </si>
  <si>
    <t>东风汽车公司</t>
  </si>
  <si>
    <t>辆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</si>
</sst>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1" formatCode="_ * #,##0_ ;_ * \-#,##0_ ;_ * &quot;-&quot;_ ;_ @_ "/>
    <numFmt numFmtId="176" formatCode="0.00_);[Red]\(0.0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#,##0.00_ "/>
    <numFmt numFmtId="178" formatCode="0.00_ "/>
    <numFmt numFmtId="179" formatCode="0_ "/>
  </numFmts>
  <fonts count="62">
    <font>
      <sz val="11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20"/>
      <name val="黑体"/>
      <charset val="134"/>
    </font>
    <font>
      <sz val="12"/>
      <name val="黑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2"/>
      <name val="黑体"/>
      <charset val="134"/>
    </font>
    <font>
      <sz val="10"/>
      <name val="宋体"/>
      <charset val="134"/>
      <scheme val="minor"/>
    </font>
    <font>
      <sz val="12"/>
      <name val="宋体"/>
      <charset val="134"/>
      <scheme val="minor"/>
    </font>
    <font>
      <b/>
      <sz val="10"/>
      <name val="楷体_GB2312"/>
      <charset val="134"/>
    </font>
    <font>
      <b/>
      <sz val="12"/>
      <name val="楷体_GB2312"/>
      <charset val="134"/>
    </font>
    <font>
      <b/>
      <sz val="10"/>
      <name val="黑体"/>
      <charset val="134"/>
    </font>
    <font>
      <b/>
      <sz val="10"/>
      <name val="Times New Roman"/>
      <charset val="134"/>
    </font>
    <font>
      <b/>
      <sz val="12"/>
      <name val="Times New Roman"/>
      <charset val="134"/>
    </font>
    <font>
      <sz val="9"/>
      <name val="宋体"/>
      <charset val="134"/>
    </font>
    <font>
      <b/>
      <sz val="8"/>
      <name val="宋体"/>
      <charset val="134"/>
    </font>
    <font>
      <b/>
      <sz val="22"/>
      <name val="楷体_GB2312"/>
      <charset val="134"/>
    </font>
    <font>
      <b/>
      <sz val="12"/>
      <color indexed="8"/>
      <name val="黑体"/>
      <charset val="134"/>
    </font>
    <font>
      <b/>
      <sz val="10"/>
      <color indexed="8"/>
      <name val="黑体"/>
      <charset val="134"/>
    </font>
    <font>
      <b/>
      <sz val="9"/>
      <name val="Times New Roman"/>
      <charset val="134"/>
    </font>
    <font>
      <sz val="10"/>
      <color theme="1"/>
      <name val="黑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8"/>
      <name val="黑体"/>
      <charset val="134"/>
    </font>
    <font>
      <sz val="9"/>
      <name val="宋体"/>
      <charset val="134"/>
      <scheme val="minor"/>
    </font>
    <font>
      <b/>
      <sz val="9"/>
      <name val="黑体"/>
      <charset val="134"/>
    </font>
    <font>
      <sz val="11"/>
      <name val="宋体"/>
      <charset val="134"/>
      <scheme val="minor"/>
    </font>
    <font>
      <b/>
      <sz val="10"/>
      <color indexed="8"/>
      <name val="宋体"/>
      <charset val="134"/>
      <scheme val="minor"/>
    </font>
    <font>
      <b/>
      <sz val="9"/>
      <color indexed="8"/>
      <name val="黑体"/>
      <charset val="134"/>
    </font>
    <font>
      <b/>
      <sz val="9"/>
      <name val="宋体"/>
      <charset val="134"/>
      <scheme val="minor"/>
    </font>
    <font>
      <b/>
      <sz val="11"/>
      <name val="楷体_GB2312"/>
      <charset val="134"/>
    </font>
    <font>
      <sz val="9"/>
      <name val="Times New Roman"/>
      <charset val="134"/>
    </font>
    <font>
      <sz val="10"/>
      <name val="宋体"/>
      <charset val="134"/>
    </font>
    <font>
      <b/>
      <sz val="11"/>
      <name val="黑体"/>
      <charset val="134"/>
    </font>
    <font>
      <sz val="8"/>
      <name val="宋体"/>
      <charset val="134"/>
      <scheme val="minor"/>
    </font>
    <font>
      <sz val="8"/>
      <name val="宋体"/>
      <charset val="134"/>
    </font>
    <font>
      <sz val="10"/>
      <name val="Times New Roman"/>
      <charset val="134"/>
    </font>
    <font>
      <sz val="10"/>
      <name val="黑体"/>
      <charset val="134"/>
    </font>
    <font>
      <sz val="8"/>
      <color theme="1"/>
      <name val="宋体"/>
      <charset val="134"/>
    </font>
    <font>
      <sz val="8"/>
      <color rgb="FF00000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57" fillId="13" borderId="3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31" applyNumberFormat="0" applyFont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/>
    <xf numFmtId="0" fontId="5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44" fillId="0" borderId="29" applyNumberFormat="0" applyFill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47" fillId="0" borderId="33" applyNumberFormat="0" applyFill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1" fillId="9" borderId="30" applyNumberFormat="0" applyAlignment="0" applyProtection="0">
      <alignment vertical="center"/>
    </xf>
    <xf numFmtId="0" fontId="59" fillId="9" borderId="34" applyNumberFormat="0" applyAlignment="0" applyProtection="0">
      <alignment vertical="center"/>
    </xf>
    <xf numFmtId="0" fontId="2" fillId="0" borderId="0">
      <alignment vertical="center"/>
    </xf>
    <xf numFmtId="0" fontId="43" fillId="5" borderId="28" applyNumberFormat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8" fillId="0" borderId="35" applyNumberFormat="0" applyFill="0" applyAlignment="0" applyProtection="0">
      <alignment vertical="center"/>
    </xf>
    <xf numFmtId="0" fontId="53" fillId="0" borderId="32" applyNumberFormat="0" applyFill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</cellStyleXfs>
  <cellXfs count="36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Continuous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2" fontId="7" fillId="0" borderId="4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2" borderId="5" xfId="17" applyNumberFormat="1" applyFont="1" applyFill="1" applyBorder="1" applyAlignment="1" applyProtection="1">
      <alignment vertical="center" shrinkToFit="1"/>
      <protection locked="0"/>
    </xf>
    <xf numFmtId="0" fontId="8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4" fontId="8" fillId="0" borderId="4" xfId="0" applyNumberFormat="1" applyFont="1" applyFill="1" applyBorder="1" applyAlignment="1">
      <alignment horizontal="right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2" borderId="7" xfId="17" applyNumberFormat="1" applyFont="1" applyFill="1" applyBorder="1" applyAlignment="1" applyProtection="1">
      <alignment vertical="center" shrinkToFit="1"/>
      <protection locked="0"/>
    </xf>
    <xf numFmtId="0" fontId="8" fillId="0" borderId="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4" fontId="8" fillId="0" borderId="7" xfId="0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horizontal="left"/>
    </xf>
    <xf numFmtId="4" fontId="10" fillId="0" borderId="0" xfId="0" applyNumberFormat="1" applyFont="1" applyFill="1" applyAlignment="1">
      <alignment horizontal="left"/>
    </xf>
    <xf numFmtId="4" fontId="11" fillId="0" borderId="0" xfId="0" applyNumberFormat="1" applyFont="1" applyFill="1" applyAlignment="1">
      <alignment horizontal="left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/>
    <xf numFmtId="4" fontId="13" fillId="0" borderId="0" xfId="0" applyNumberFormat="1" applyFont="1" applyFill="1" applyBorder="1" applyAlignment="1"/>
    <xf numFmtId="4" fontId="14" fillId="0" borderId="0" xfId="0" applyNumberFormat="1" applyFont="1" applyFill="1" applyBorder="1" applyAlignment="1"/>
    <xf numFmtId="0" fontId="2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76" fontId="15" fillId="0" borderId="0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centerContinuous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4" fontId="8" fillId="0" borderId="10" xfId="0" applyNumberFormat="1" applyFont="1" applyFill="1" applyBorder="1" applyAlignment="1">
      <alignment horizontal="right" vertical="center"/>
    </xf>
    <xf numFmtId="0" fontId="8" fillId="0" borderId="4" xfId="0" applyFont="1" applyFill="1" applyBorder="1" applyAlignment="1">
      <alignment horizontal="center" vertical="center"/>
    </xf>
    <xf numFmtId="3" fontId="8" fillId="0" borderId="4" xfId="0" applyNumberFormat="1" applyFont="1" applyFill="1" applyBorder="1" applyAlignment="1">
      <alignment horizontal="right" vertical="center"/>
    </xf>
    <xf numFmtId="0" fontId="8" fillId="0" borderId="9" xfId="0" applyFont="1" applyFill="1" applyBorder="1" applyAlignment="1">
      <alignment horizontal="center" vertical="center"/>
    </xf>
    <xf numFmtId="4" fontId="8" fillId="0" borderId="11" xfId="0" applyNumberFormat="1" applyFont="1" applyFill="1" applyBorder="1" applyAlignment="1">
      <alignment horizontal="right" vertical="center"/>
    </xf>
    <xf numFmtId="0" fontId="8" fillId="0" borderId="7" xfId="0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horizontal="right" vertical="center"/>
    </xf>
    <xf numFmtId="0" fontId="8" fillId="0" borderId="12" xfId="0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/>
    <xf numFmtId="0" fontId="17" fillId="0" borderId="0" xfId="0" applyFont="1" applyFill="1" applyBorder="1" applyAlignment="1"/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Border="1" applyAlignment="1"/>
    <xf numFmtId="0" fontId="21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left" vertical="center"/>
    </xf>
    <xf numFmtId="177" fontId="0" fillId="0" borderId="0" xfId="0" applyNumberFormat="1" applyFont="1" applyFill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2" fontId="12" fillId="0" borderId="2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2" fontId="12" fillId="0" borderId="4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 wrapText="1"/>
    </xf>
    <xf numFmtId="0" fontId="25" fillId="2" borderId="4" xfId="17" applyNumberFormat="1" applyFont="1" applyFill="1" applyBorder="1" applyAlignment="1" applyProtection="1">
      <alignment horizontal="center" vertical="center" shrinkToFit="1"/>
      <protection locked="0"/>
    </xf>
    <xf numFmtId="0" fontId="25" fillId="2" borderId="4" xfId="17" applyNumberFormat="1" applyFont="1" applyFill="1" applyBorder="1" applyAlignment="1" applyProtection="1">
      <alignment horizontal="center" vertical="center" wrapText="1" shrinkToFit="1"/>
      <protection locked="0"/>
    </xf>
    <xf numFmtId="0" fontId="25" fillId="0" borderId="4" xfId="0" applyFont="1" applyFill="1" applyBorder="1" applyAlignment="1">
      <alignment horizontal="center" vertical="center" wrapText="1"/>
    </xf>
    <xf numFmtId="43" fontId="25" fillId="0" borderId="4" xfId="8" applyFont="1" applyBorder="1" applyAlignment="1">
      <alignment horizontal="left" vertical="center"/>
    </xf>
    <xf numFmtId="0" fontId="23" fillId="0" borderId="4" xfId="0" applyFont="1" applyFill="1" applyBorder="1" applyAlignment="1">
      <alignment horizontal="center" vertical="center"/>
    </xf>
    <xf numFmtId="178" fontId="25" fillId="0" borderId="4" xfId="0" applyNumberFormat="1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vertical="center"/>
    </xf>
    <xf numFmtId="0" fontId="25" fillId="0" borderId="4" xfId="0" applyFont="1" applyFill="1" applyBorder="1" applyAlignment="1" applyProtection="1">
      <alignment horizontal="center" vertical="center" wrapText="1"/>
      <protection locked="0"/>
    </xf>
    <xf numFmtId="0" fontId="25" fillId="0" borderId="6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178" fontId="25" fillId="0" borderId="7" xfId="0" applyNumberFormat="1" applyFont="1" applyFill="1" applyBorder="1" applyAlignment="1">
      <alignment horizontal="left" vertical="center"/>
    </xf>
    <xf numFmtId="0" fontId="22" fillId="0" borderId="4" xfId="0" applyFont="1" applyFill="1" applyBorder="1" applyAlignment="1">
      <alignment horizontal="center" vertical="center"/>
    </xf>
    <xf numFmtId="2" fontId="8" fillId="0" borderId="4" xfId="0" applyNumberFormat="1" applyFont="1" applyFill="1" applyBorder="1" applyAlignment="1">
      <alignment horizontal="left" vertical="center"/>
    </xf>
    <xf numFmtId="4" fontId="8" fillId="0" borderId="4" xfId="0" applyNumberFormat="1" applyFont="1" applyFill="1" applyBorder="1" applyAlignment="1">
      <alignment horizontal="left" vertical="center"/>
    </xf>
    <xf numFmtId="0" fontId="22" fillId="0" borderId="7" xfId="0" applyFont="1" applyFill="1" applyBorder="1" applyAlignment="1">
      <alignment horizontal="center" vertical="center"/>
    </xf>
    <xf numFmtId="4" fontId="8" fillId="0" borderId="7" xfId="0" applyNumberFormat="1" applyFont="1" applyFill="1" applyBorder="1" applyAlignment="1">
      <alignment horizontal="left" vertical="center"/>
    </xf>
    <xf numFmtId="0" fontId="22" fillId="0" borderId="4" xfId="0" applyFont="1" applyFill="1" applyBorder="1" applyAlignment="1">
      <alignment horizontal="left" vertical="center"/>
    </xf>
    <xf numFmtId="49" fontId="8" fillId="0" borderId="4" xfId="0" applyNumberFormat="1" applyFont="1" applyFill="1" applyBorder="1" applyAlignment="1">
      <alignment horizontal="center" vertical="center" wrapText="1"/>
    </xf>
    <xf numFmtId="177" fontId="24" fillId="0" borderId="0" xfId="0" applyNumberFormat="1" applyFont="1" applyFill="1" applyBorder="1" applyAlignment="1">
      <alignment horizontal="center" vertical="center"/>
    </xf>
    <xf numFmtId="177" fontId="15" fillId="0" borderId="0" xfId="0" applyNumberFormat="1" applyFont="1" applyFill="1" applyBorder="1" applyAlignment="1">
      <alignment vertical="center"/>
    </xf>
    <xf numFmtId="177" fontId="12" fillId="0" borderId="2" xfId="0" applyNumberFormat="1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 wrapText="1"/>
    </xf>
    <xf numFmtId="177" fontId="12" fillId="0" borderId="4" xfId="0" applyNumberFormat="1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/>
    </xf>
    <xf numFmtId="43" fontId="25" fillId="0" borderId="4" xfId="27" applyNumberFormat="1" applyFont="1" applyBorder="1" applyAlignment="1">
      <alignment horizontal="left" vertical="center"/>
    </xf>
    <xf numFmtId="43" fontId="25" fillId="0" borderId="4" xfId="27" applyNumberFormat="1" applyFont="1" applyBorder="1" applyAlignment="1">
      <alignment vertical="center"/>
    </xf>
    <xf numFmtId="176" fontId="25" fillId="0" borderId="4" xfId="0" applyNumberFormat="1" applyFont="1" applyFill="1" applyBorder="1" applyAlignment="1">
      <alignment horizontal="center" vertical="center"/>
    </xf>
    <xf numFmtId="177" fontId="25" fillId="0" borderId="4" xfId="0" applyNumberFormat="1" applyFont="1" applyFill="1" applyBorder="1" applyAlignment="1">
      <alignment horizontal="right" vertical="center"/>
    </xf>
    <xf numFmtId="3" fontId="25" fillId="0" borderId="4" xfId="0" applyNumberFormat="1" applyFont="1" applyFill="1" applyBorder="1" applyAlignment="1">
      <alignment horizontal="right" vertical="center"/>
    </xf>
    <xf numFmtId="0" fontId="25" fillId="0" borderId="9" xfId="0" applyFont="1" applyFill="1" applyBorder="1" applyAlignment="1">
      <alignment horizontal="center" vertical="center"/>
    </xf>
    <xf numFmtId="178" fontId="25" fillId="0" borderId="4" xfId="27" applyNumberFormat="1" applyFont="1" applyBorder="1" applyAlignment="1">
      <alignment horizontal="left" vertical="center"/>
    </xf>
    <xf numFmtId="0" fontId="25" fillId="0" borderId="4" xfId="27" applyNumberFormat="1" applyFont="1" applyBorder="1" applyAlignment="1">
      <alignment horizontal="center" vertical="center"/>
    </xf>
    <xf numFmtId="43" fontId="25" fillId="0" borderId="4" xfId="8" applyFont="1" applyFill="1" applyBorder="1" applyAlignment="1">
      <alignment horizontal="right" vertical="center"/>
    </xf>
    <xf numFmtId="178" fontId="25" fillId="0" borderId="4" xfId="8" applyNumberFormat="1" applyFont="1" applyBorder="1" applyAlignment="1">
      <alignment horizontal="left" vertical="center" shrinkToFit="1"/>
    </xf>
    <xf numFmtId="43" fontId="25" fillId="0" borderId="4" xfId="8" applyFont="1" applyBorder="1" applyAlignment="1">
      <alignment horizontal="center" vertical="center" shrinkToFit="1"/>
    </xf>
    <xf numFmtId="176" fontId="25" fillId="0" borderId="4" xfId="0" applyNumberFormat="1" applyFont="1" applyFill="1" applyBorder="1" applyAlignment="1">
      <alignment horizontal="right" vertical="center"/>
    </xf>
    <xf numFmtId="0" fontId="25" fillId="0" borderId="7" xfId="27" applyNumberFormat="1" applyFont="1" applyBorder="1" applyAlignment="1">
      <alignment horizontal="center" vertical="center"/>
    </xf>
    <xf numFmtId="176" fontId="25" fillId="0" borderId="7" xfId="0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177" fontId="25" fillId="0" borderId="7" xfId="0" applyNumberFormat="1" applyFont="1" applyFill="1" applyBorder="1" applyAlignment="1">
      <alignment horizontal="right" vertical="center"/>
    </xf>
    <xf numFmtId="3" fontId="25" fillId="0" borderId="7" xfId="0" applyNumberFormat="1" applyFont="1" applyFill="1" applyBorder="1" applyAlignment="1">
      <alignment horizontal="right" vertical="center"/>
    </xf>
    <xf numFmtId="0" fontId="25" fillId="0" borderId="12" xfId="0" applyFont="1" applyFill="1" applyBorder="1" applyAlignment="1">
      <alignment horizontal="center" vertical="center"/>
    </xf>
    <xf numFmtId="2" fontId="8" fillId="0" borderId="4" xfId="0" applyNumberFormat="1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49" fontId="8" fillId="0" borderId="4" xfId="7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4" fontId="25" fillId="0" borderId="7" xfId="0" applyNumberFormat="1" applyFont="1" applyFill="1" applyBorder="1" applyAlignment="1">
      <alignment vertical="center"/>
    </xf>
    <xf numFmtId="4" fontId="25" fillId="0" borderId="7" xfId="0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 wrapText="1"/>
    </xf>
    <xf numFmtId="4" fontId="10" fillId="0" borderId="0" xfId="0" applyNumberFormat="1" applyFont="1" applyFill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left" vertical="center"/>
    </xf>
    <xf numFmtId="2" fontId="8" fillId="0" borderId="7" xfId="0" applyNumberFormat="1" applyFont="1" applyFill="1" applyBorder="1" applyAlignment="1">
      <alignment horizontal="left" vertical="center"/>
    </xf>
    <xf numFmtId="49" fontId="8" fillId="0" borderId="4" xfId="0" applyNumberFormat="1" applyFont="1" applyFill="1" applyBorder="1" applyAlignment="1">
      <alignment horizontal="center" vertical="center"/>
    </xf>
    <xf numFmtId="4" fontId="25" fillId="0" borderId="7" xfId="0" applyNumberFormat="1" applyFont="1" applyFill="1" applyBorder="1" applyAlignment="1">
      <alignment horizontal="right" vertical="center"/>
    </xf>
    <xf numFmtId="3" fontId="25" fillId="0" borderId="7" xfId="0" applyNumberFormat="1" applyFont="1" applyFill="1" applyBorder="1" applyAlignment="1">
      <alignment vertical="center"/>
    </xf>
    <xf numFmtId="3" fontId="25" fillId="0" borderId="12" xfId="0" applyNumberFormat="1" applyFont="1" applyFill="1" applyBorder="1" applyAlignment="1">
      <alignment vertical="center"/>
    </xf>
    <xf numFmtId="4" fontId="31" fillId="0" borderId="0" xfId="0" applyNumberFormat="1" applyFont="1" applyFill="1" applyAlignment="1">
      <alignment horizontal="left" vertical="center"/>
    </xf>
    <xf numFmtId="177" fontId="10" fillId="0" borderId="0" xfId="0" applyNumberFormat="1" applyFont="1" applyFill="1" applyAlignment="1">
      <alignment horizontal="left" vertical="center"/>
    </xf>
    <xf numFmtId="177" fontId="2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26" fillId="0" borderId="2" xfId="0" applyFont="1" applyFill="1" applyBorder="1" applyAlignment="1" applyProtection="1">
      <alignment horizontal="center" vertical="center" wrapText="1"/>
      <protection locked="0"/>
    </xf>
    <xf numFmtId="2" fontId="7" fillId="0" borderId="2" xfId="0" applyNumberFormat="1" applyFont="1" applyFill="1" applyBorder="1" applyAlignment="1" applyProtection="1">
      <alignment horizontal="centerContinuous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2" fontId="7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4" xfId="17" applyNumberFormat="1" applyFont="1" applyFill="1" applyBorder="1" applyAlignment="1" applyProtection="1">
      <alignment vertical="center" shrinkToFit="1"/>
      <protection locked="0"/>
    </xf>
    <xf numFmtId="4" fontId="25" fillId="0" borderId="4" xfId="0" applyNumberFormat="1" applyFont="1" applyFill="1" applyBorder="1" applyAlignment="1">
      <alignment horizontal="center" vertical="center"/>
    </xf>
    <xf numFmtId="4" fontId="25" fillId="0" borderId="4" xfId="0" applyNumberFormat="1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vertical="center"/>
    </xf>
    <xf numFmtId="0" fontId="25" fillId="2" borderId="7" xfId="17" applyNumberFormat="1" applyFont="1" applyFill="1" applyBorder="1" applyAlignment="1" applyProtection="1">
      <alignment vertical="center" shrinkToFit="1"/>
      <protection locked="0"/>
    </xf>
    <xf numFmtId="4" fontId="25" fillId="0" borderId="7" xfId="0" applyNumberFormat="1" applyFont="1" applyFill="1" applyBorder="1" applyAlignment="1">
      <alignment horizontal="center" vertical="center" wrapText="1"/>
    </xf>
    <xf numFmtId="3" fontId="25" fillId="0" borderId="4" xfId="0" applyNumberFormat="1" applyFont="1" applyFill="1" applyBorder="1" applyAlignment="1">
      <alignment horizontal="center" vertical="center" wrapText="1"/>
    </xf>
    <xf numFmtId="4" fontId="25" fillId="0" borderId="4" xfId="0" applyNumberFormat="1" applyFont="1" applyFill="1" applyBorder="1" applyAlignment="1">
      <alignment horizontal="right" vertical="center" wrapText="1"/>
    </xf>
    <xf numFmtId="3" fontId="25" fillId="0" borderId="4" xfId="0" applyNumberFormat="1" applyFont="1" applyFill="1" applyBorder="1" applyAlignment="1">
      <alignment horizontal="right" vertical="center" wrapText="1"/>
    </xf>
    <xf numFmtId="4" fontId="25" fillId="0" borderId="7" xfId="0" applyNumberFormat="1" applyFont="1" applyFill="1" applyBorder="1" applyAlignment="1">
      <alignment horizontal="right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15" fillId="2" borderId="4" xfId="17" applyNumberFormat="1" applyFont="1" applyFill="1" applyBorder="1" applyAlignment="1" applyProtection="1">
      <alignment horizontal="center" vertical="center" shrinkToFit="1"/>
      <protection locked="0"/>
    </xf>
    <xf numFmtId="0" fontId="33" fillId="0" borderId="4" xfId="0" applyFont="1" applyFill="1" applyBorder="1" applyAlignment="1">
      <alignment horizontal="center" vertical="center" wrapText="1"/>
    </xf>
    <xf numFmtId="4" fontId="15" fillId="0" borderId="4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2" borderId="7" xfId="17" applyNumberFormat="1" applyFont="1" applyFill="1" applyBorder="1" applyAlignment="1" applyProtection="1">
      <alignment horizontal="center" vertical="center" shrinkToFit="1"/>
      <protection locked="0"/>
    </xf>
    <xf numFmtId="0" fontId="15" fillId="0" borderId="7" xfId="0" applyFont="1" applyFill="1" applyBorder="1" applyAlignment="1">
      <alignment horizontal="center" vertical="center" wrapText="1"/>
    </xf>
    <xf numFmtId="177" fontId="15" fillId="0" borderId="7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vertical="center"/>
    </xf>
    <xf numFmtId="0" fontId="1" fillId="0" borderId="0" xfId="0" applyFont="1" applyFill="1" applyAlignment="1" applyProtection="1">
      <alignment horizontal="right" vertical="center" wrapText="1"/>
      <protection locked="0"/>
    </xf>
    <xf numFmtId="0" fontId="7" fillId="0" borderId="2" xfId="0" applyFont="1" applyFill="1" applyBorder="1" applyAlignment="1" applyProtection="1">
      <alignment horizontal="centerContinuous" vertical="center" wrapText="1"/>
      <protection locked="0"/>
    </xf>
    <xf numFmtId="0" fontId="34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16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34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43" fontId="25" fillId="0" borderId="4" xfId="8" applyFont="1" applyFill="1" applyBorder="1" applyAlignment="1" applyProtection="1">
      <alignment horizontal="right" vertical="center" wrapText="1"/>
    </xf>
    <xf numFmtId="4" fontId="25" fillId="0" borderId="4" xfId="0" applyNumberFormat="1" applyFont="1" applyFill="1" applyBorder="1" applyAlignment="1">
      <alignment horizontal="right" vertical="center"/>
    </xf>
    <xf numFmtId="176" fontId="25" fillId="0" borderId="4" xfId="8" applyNumberFormat="1" applyFont="1" applyFill="1" applyBorder="1" applyAlignment="1" applyProtection="1">
      <alignment horizontal="center" vertical="center"/>
    </xf>
    <xf numFmtId="4" fontId="25" fillId="0" borderId="4" xfId="8" applyNumberFormat="1" applyFont="1" applyFill="1" applyBorder="1" applyAlignment="1" applyProtection="1">
      <alignment horizontal="right" vertical="center"/>
    </xf>
    <xf numFmtId="176" fontId="25" fillId="0" borderId="4" xfId="8" applyNumberFormat="1" applyFont="1" applyFill="1" applyBorder="1" applyAlignment="1" applyProtection="1">
      <alignment horizontal="center" vertical="center" shrinkToFit="1"/>
    </xf>
    <xf numFmtId="43" fontId="25" fillId="0" borderId="4" xfId="8" applyFont="1" applyFill="1" applyBorder="1" applyAlignment="1" applyProtection="1">
      <alignment vertical="center" shrinkToFit="1"/>
    </xf>
    <xf numFmtId="176" fontId="25" fillId="0" borderId="4" xfId="0" applyNumberFormat="1" applyFont="1" applyFill="1" applyBorder="1" applyAlignment="1" applyProtection="1">
      <alignment horizontal="center" vertical="center"/>
      <protection locked="0"/>
    </xf>
    <xf numFmtId="176" fontId="25" fillId="0" borderId="7" xfId="0" applyNumberFormat="1" applyFont="1" applyFill="1" applyBorder="1" applyAlignment="1" applyProtection="1">
      <alignment horizontal="center" vertical="center"/>
      <protection locked="0"/>
    </xf>
    <xf numFmtId="4" fontId="25" fillId="0" borderId="7" xfId="0" applyNumberFormat="1" applyFont="1" applyFill="1" applyBorder="1" applyAlignment="1">
      <alignment horizontal="center" vertical="center"/>
    </xf>
    <xf numFmtId="176" fontId="25" fillId="0" borderId="7" xfId="8" applyNumberFormat="1" applyFont="1" applyFill="1" applyBorder="1" applyAlignment="1" applyProtection="1">
      <alignment horizontal="center" vertical="center"/>
    </xf>
    <xf numFmtId="2" fontId="25" fillId="0" borderId="4" xfId="0" applyNumberFormat="1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176" fontId="35" fillId="0" borderId="4" xfId="8" applyNumberFormat="1" applyFont="1" applyFill="1" applyBorder="1" applyAlignment="1" applyProtection="1">
      <alignment horizontal="center" vertical="center"/>
    </xf>
    <xf numFmtId="2" fontId="25" fillId="0" borderId="7" xfId="0" applyNumberFormat="1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center" vertical="center"/>
    </xf>
    <xf numFmtId="176" fontId="35" fillId="0" borderId="7" xfId="8" applyNumberFormat="1" applyFont="1" applyFill="1" applyBorder="1" applyAlignment="1" applyProtection="1">
      <alignment horizontal="center" vertical="center"/>
    </xf>
    <xf numFmtId="2" fontId="15" fillId="0" borderId="4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176" fontId="36" fillId="0" borderId="4" xfId="8" applyNumberFormat="1" applyFont="1" applyFill="1" applyBorder="1" applyAlignment="1" applyProtection="1">
      <alignment horizontal="center" vertical="center"/>
    </xf>
    <xf numFmtId="3" fontId="33" fillId="0" borderId="4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4" fontId="15" fillId="0" borderId="4" xfId="0" applyNumberFormat="1" applyFont="1" applyFill="1" applyBorder="1" applyAlignment="1">
      <alignment horizontal="center" vertical="center"/>
    </xf>
    <xf numFmtId="176" fontId="15" fillId="0" borderId="4" xfId="8" applyNumberFormat="1" applyFont="1" applyFill="1" applyBorder="1" applyAlignment="1" applyProtection="1">
      <alignment horizontal="center" vertical="center"/>
    </xf>
    <xf numFmtId="3" fontId="15" fillId="0" borderId="4" xfId="0" applyNumberFormat="1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177" fontId="15" fillId="0" borderId="7" xfId="8" applyNumberFormat="1" applyFont="1" applyFill="1" applyBorder="1" applyAlignment="1" applyProtection="1">
      <alignment horizontal="center" vertical="center"/>
    </xf>
    <xf numFmtId="3" fontId="15" fillId="0" borderId="7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77" fontId="25" fillId="0" borderId="4" xfId="0" applyNumberFormat="1" applyFont="1" applyFill="1" applyBorder="1" applyAlignment="1">
      <alignment horizontal="left" vertical="center"/>
    </xf>
    <xf numFmtId="179" fontId="25" fillId="0" borderId="4" xfId="0" applyNumberFormat="1" applyFont="1" applyFill="1" applyBorder="1" applyAlignment="1">
      <alignment horizontal="center" vertical="center" wrapText="1"/>
    </xf>
    <xf numFmtId="177" fontId="25" fillId="0" borderId="7" xfId="0" applyNumberFormat="1" applyFont="1" applyFill="1" applyBorder="1" applyAlignment="1">
      <alignment horizontal="left" vertical="center"/>
    </xf>
    <xf numFmtId="4" fontId="10" fillId="0" borderId="0" xfId="0" applyNumberFormat="1" applyFont="1" applyFill="1" applyBorder="1" applyAlignment="1"/>
    <xf numFmtId="0" fontId="7" fillId="0" borderId="4" xfId="0" applyFont="1" applyFill="1" applyBorder="1" applyAlignment="1">
      <alignment vertical="center" wrapText="1"/>
    </xf>
    <xf numFmtId="177" fontId="25" fillId="0" borderId="4" xfId="8" applyNumberFormat="1" applyFont="1" applyFill="1" applyBorder="1" applyAlignment="1">
      <alignment horizontal="left" vertical="center"/>
    </xf>
    <xf numFmtId="0" fontId="25" fillId="0" borderId="4" xfId="0" applyNumberFormat="1" applyFont="1" applyFill="1" applyBorder="1" applyAlignment="1">
      <alignment horizontal="left" vertical="center"/>
    </xf>
    <xf numFmtId="177" fontId="23" fillId="0" borderId="4" xfId="0" applyNumberFormat="1" applyFont="1" applyFill="1" applyBorder="1" applyAlignment="1">
      <alignment horizontal="left" vertical="center"/>
    </xf>
    <xf numFmtId="177" fontId="25" fillId="0" borderId="7" xfId="8" applyNumberFormat="1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0" fontId="34" fillId="0" borderId="5" xfId="0" applyFont="1" applyFill="1" applyBorder="1" applyAlignment="1">
      <alignment horizontal="center" vertical="center" wrapText="1"/>
    </xf>
    <xf numFmtId="49" fontId="38" fillId="0" borderId="15" xfId="0" applyNumberFormat="1" applyFont="1" applyFill="1" applyBorder="1" applyAlignment="1">
      <alignment horizontal="center" vertical="center" wrapText="1"/>
    </xf>
    <xf numFmtId="177" fontId="39" fillId="0" borderId="4" xfId="0" applyNumberFormat="1" applyFont="1" applyFill="1" applyBorder="1" applyAlignment="1">
      <alignment horizontal="left" vertical="center"/>
    </xf>
    <xf numFmtId="0" fontId="33" fillId="0" borderId="4" xfId="0" applyFont="1" applyFill="1" applyBorder="1" applyAlignment="1">
      <alignment horizontal="center" vertical="center"/>
    </xf>
    <xf numFmtId="177" fontId="36" fillId="0" borderId="4" xfId="8" applyNumberFormat="1" applyFont="1" applyFill="1" applyBorder="1" applyAlignment="1">
      <alignment horizontal="left" vertical="center" wrapText="1"/>
    </xf>
    <xf numFmtId="4" fontId="40" fillId="0" borderId="4" xfId="0" applyNumberFormat="1" applyFont="1" applyFill="1" applyBorder="1" applyAlignment="1">
      <alignment horizontal="left" vertical="center" wrapText="1"/>
    </xf>
    <xf numFmtId="4" fontId="36" fillId="0" borderId="4" xfId="0" applyNumberFormat="1" applyFont="1" applyFill="1" applyBorder="1" applyAlignment="1">
      <alignment horizontal="left" vertical="center" wrapText="1"/>
    </xf>
    <xf numFmtId="4" fontId="36" fillId="0" borderId="4" xfId="0" applyNumberFormat="1" applyFont="1" applyFill="1" applyBorder="1" applyAlignment="1">
      <alignment horizontal="left" vertical="center"/>
    </xf>
    <xf numFmtId="2" fontId="36" fillId="0" borderId="4" xfId="0" applyNumberFormat="1" applyFont="1" applyFill="1" applyBorder="1" applyAlignment="1">
      <alignment horizontal="left" vertical="center"/>
    </xf>
    <xf numFmtId="177" fontId="36" fillId="0" borderId="4" xfId="0" applyNumberFormat="1" applyFont="1" applyFill="1" applyBorder="1" applyAlignment="1">
      <alignment horizontal="left" vertical="center"/>
    </xf>
    <xf numFmtId="0" fontId="38" fillId="0" borderId="6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/>
    </xf>
    <xf numFmtId="177" fontId="15" fillId="0" borderId="7" xfId="0" applyNumberFormat="1" applyFont="1" applyFill="1" applyBorder="1" applyAlignment="1">
      <alignment horizontal="left" vertical="center"/>
    </xf>
    <xf numFmtId="4" fontId="13" fillId="0" borderId="0" xfId="0" applyNumberFormat="1" applyFont="1" applyFill="1" applyBorder="1" applyAlignment="1">
      <alignment horizontal="left"/>
    </xf>
    <xf numFmtId="3" fontId="13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7" fillId="0" borderId="13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34" fillId="0" borderId="17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3" fontId="36" fillId="0" borderId="4" xfId="8" applyNumberFormat="1" applyFont="1" applyFill="1" applyBorder="1" applyAlignment="1">
      <alignment horizontal="center" vertical="center" wrapText="1"/>
    </xf>
    <xf numFmtId="4" fontId="36" fillId="0" borderId="4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43" fontId="36" fillId="0" borderId="4" xfId="8" applyFont="1" applyFill="1" applyBorder="1" applyAlignment="1">
      <alignment horizontal="center" vertical="center"/>
    </xf>
    <xf numFmtId="177" fontId="36" fillId="0" borderId="4" xfId="8" applyNumberFormat="1" applyFont="1" applyBorder="1" applyAlignment="1">
      <alignment horizontal="center" vertical="center" shrinkToFit="1"/>
    </xf>
    <xf numFmtId="177" fontId="36" fillId="0" borderId="9" xfId="0" applyNumberFormat="1" applyFont="1" applyFill="1" applyBorder="1" applyAlignment="1">
      <alignment horizontal="center" vertical="center"/>
    </xf>
    <xf numFmtId="177" fontId="1" fillId="0" borderId="7" xfId="8" applyNumberFormat="1" applyFont="1" applyBorder="1" applyAlignment="1">
      <alignment horizontal="center" vertical="center" shrinkToFit="1"/>
    </xf>
    <xf numFmtId="177" fontId="15" fillId="0" borderId="1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Continuous" vertical="center"/>
    </xf>
    <xf numFmtId="0" fontId="7" fillId="0" borderId="4" xfId="0" applyFont="1" applyFill="1" applyBorder="1" applyAlignment="1">
      <alignment horizontal="centerContinuous" vertical="center"/>
    </xf>
    <xf numFmtId="0" fontId="38" fillId="0" borderId="3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43" fontId="37" fillId="0" borderId="4" xfId="8" applyFont="1" applyBorder="1" applyAlignment="1"/>
    <xf numFmtId="43" fontId="15" fillId="0" borderId="4" xfId="27" applyNumberFormat="1" applyFont="1" applyBorder="1">
      <alignment vertical="center"/>
    </xf>
    <xf numFmtId="2" fontId="37" fillId="0" borderId="4" xfId="0" applyNumberFormat="1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4" fontId="37" fillId="0" borderId="4" xfId="0" applyNumberFormat="1" applyFont="1" applyFill="1" applyBorder="1" applyAlignment="1">
      <alignment horizontal="center" vertical="center"/>
    </xf>
    <xf numFmtId="0" fontId="37" fillId="0" borderId="7" xfId="0" applyFont="1" applyFill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center"/>
    </xf>
    <xf numFmtId="4" fontId="37" fillId="0" borderId="7" xfId="0" applyNumberFormat="1" applyFont="1" applyFill="1" applyBorder="1" applyAlignment="1">
      <alignment horizontal="center" vertical="center"/>
    </xf>
    <xf numFmtId="2" fontId="37" fillId="0" borderId="7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33" fillId="0" borderId="19" xfId="0" applyFont="1" applyFill="1" applyBorder="1" applyAlignment="1">
      <alignment horizontal="center" vertical="center"/>
    </xf>
    <xf numFmtId="0" fontId="33" fillId="0" borderId="19" xfId="0" applyFont="1" applyFill="1" applyBorder="1" applyAlignment="1">
      <alignment horizontal="center" vertical="center" wrapText="1"/>
    </xf>
    <xf numFmtId="0" fontId="37" fillId="0" borderId="19" xfId="0" applyFont="1" applyFill="1" applyBorder="1" applyAlignment="1">
      <alignment horizontal="center" vertical="center"/>
    </xf>
    <xf numFmtId="4" fontId="37" fillId="0" borderId="19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2" fontId="26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Continuous" vertical="center" wrapText="1"/>
    </xf>
    <xf numFmtId="43" fontId="37" fillId="0" borderId="4" xfId="8" applyFont="1" applyFill="1" applyBorder="1" applyAlignment="1">
      <alignment horizontal="right" vertical="center" wrapText="1"/>
    </xf>
    <xf numFmtId="4" fontId="37" fillId="0" borderId="4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/>
    </xf>
    <xf numFmtId="176" fontId="37" fillId="0" borderId="4" xfId="0" applyNumberFormat="1" applyFont="1" applyFill="1" applyBorder="1" applyAlignment="1">
      <alignment horizontal="center" vertical="center"/>
    </xf>
    <xf numFmtId="43" fontId="37" fillId="0" borderId="4" xfId="8" applyFont="1" applyFill="1" applyBorder="1" applyAlignment="1">
      <alignment horizontal="right" vertical="center"/>
    </xf>
    <xf numFmtId="43" fontId="32" fillId="0" borderId="4" xfId="8" applyFont="1" applyBorder="1" applyAlignment="1">
      <alignment shrinkToFit="1"/>
    </xf>
    <xf numFmtId="0" fontId="0" fillId="0" borderId="4" xfId="0" applyFont="1" applyFill="1" applyBorder="1" applyAlignment="1">
      <alignment vertical="center"/>
    </xf>
    <xf numFmtId="3" fontId="37" fillId="0" borderId="4" xfId="0" applyNumberFormat="1" applyFont="1" applyFill="1" applyBorder="1" applyAlignment="1">
      <alignment horizontal="right" vertical="center"/>
    </xf>
    <xf numFmtId="3" fontId="37" fillId="0" borderId="7" xfId="0" applyNumberFormat="1" applyFont="1" applyFill="1" applyBorder="1" applyAlignment="1">
      <alignment horizontal="right" vertical="center"/>
    </xf>
    <xf numFmtId="0" fontId="33" fillId="0" borderId="12" xfId="0" applyFont="1" applyFill="1" applyBorder="1" applyAlignment="1">
      <alignment horizontal="center" vertical="center"/>
    </xf>
    <xf numFmtId="4" fontId="37" fillId="0" borderId="9" xfId="0" applyNumberFormat="1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vertical="center"/>
    </xf>
    <xf numFmtId="0" fontId="33" fillId="0" borderId="7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 vertical="center"/>
    </xf>
    <xf numFmtId="0" fontId="33" fillId="0" borderId="0" xfId="0" applyFont="1" applyFill="1" applyBorder="1" applyAlignment="1">
      <alignment vertical="center"/>
    </xf>
    <xf numFmtId="4" fontId="37" fillId="0" borderId="12" xfId="0" applyNumberFormat="1" applyFont="1" applyFill="1" applyBorder="1" applyAlignment="1">
      <alignment horizontal="center" vertical="center"/>
    </xf>
    <xf numFmtId="4" fontId="33" fillId="0" borderId="0" xfId="0" applyNumberFormat="1" applyFont="1" applyFill="1" applyBorder="1" applyAlignment="1">
      <alignment vertical="center"/>
    </xf>
    <xf numFmtId="4" fontId="37" fillId="0" borderId="0" xfId="0" applyNumberFormat="1" applyFont="1" applyFill="1" applyBorder="1" applyAlignment="1">
      <alignment vertical="center"/>
    </xf>
    <xf numFmtId="0" fontId="37" fillId="2" borderId="4" xfId="17" applyNumberFormat="1" applyFont="1" applyFill="1" applyBorder="1" applyAlignment="1" applyProtection="1">
      <alignment vertical="center" shrinkToFit="1"/>
      <protection locked="0"/>
    </xf>
    <xf numFmtId="0" fontId="37" fillId="2" borderId="4" xfId="17" applyNumberFormat="1" applyFont="1" applyFill="1" applyBorder="1" applyAlignment="1" applyProtection="1">
      <alignment horizontal="center" vertical="center" shrinkToFit="1"/>
      <protection locked="0"/>
    </xf>
    <xf numFmtId="177" fontId="8" fillId="0" borderId="4" xfId="0" applyNumberFormat="1" applyFont="1" applyFill="1" applyBorder="1" applyAlignment="1">
      <alignment horizontal="center" vertical="center"/>
    </xf>
    <xf numFmtId="177" fontId="37" fillId="0" borderId="4" xfId="0" applyNumberFormat="1" applyFont="1" applyFill="1" applyBorder="1" applyAlignment="1">
      <alignment horizontal="center" vertical="center" wrapText="1"/>
    </xf>
    <xf numFmtId="177" fontId="37" fillId="2" borderId="4" xfId="17" applyNumberFormat="1" applyFont="1" applyFill="1" applyBorder="1" applyAlignment="1" applyProtection="1">
      <alignment horizontal="center" vertical="center" shrinkToFit="1"/>
      <protection locked="0"/>
    </xf>
    <xf numFmtId="0" fontId="33" fillId="0" borderId="4" xfId="0" applyFont="1" applyFill="1" applyBorder="1" applyAlignment="1"/>
    <xf numFmtId="177" fontId="2" fillId="0" borderId="4" xfId="0" applyNumberFormat="1" applyFont="1" applyFill="1" applyBorder="1" applyAlignment="1">
      <alignment horizontal="center"/>
    </xf>
    <xf numFmtId="0" fontId="37" fillId="0" borderId="4" xfId="0" applyFont="1" applyFill="1" applyBorder="1" applyAlignment="1" applyProtection="1">
      <alignment horizontal="center" vertical="center" wrapText="1"/>
      <protection locked="0"/>
    </xf>
    <xf numFmtId="0" fontId="12" fillId="0" borderId="21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vertical="center" wrapText="1"/>
    </xf>
    <xf numFmtId="4" fontId="37" fillId="0" borderId="7" xfId="0" applyNumberFormat="1" applyFont="1" applyFill="1" applyBorder="1" applyAlignment="1"/>
    <xf numFmtId="177" fontId="8" fillId="0" borderId="7" xfId="0" applyNumberFormat="1" applyFont="1" applyFill="1" applyBorder="1" applyAlignment="1">
      <alignment horizontal="center" vertical="center"/>
    </xf>
    <xf numFmtId="177" fontId="37" fillId="0" borderId="7" xfId="0" applyNumberFormat="1" applyFont="1" applyFill="1" applyBorder="1" applyAlignment="1">
      <alignment horizontal="center" vertical="center" wrapText="1"/>
    </xf>
    <xf numFmtId="177" fontId="22" fillId="0" borderId="4" xfId="0" applyNumberFormat="1" applyFont="1" applyFill="1" applyBorder="1" applyAlignment="1">
      <alignment vertical="center"/>
    </xf>
    <xf numFmtId="177" fontId="37" fillId="0" borderId="4" xfId="0" applyNumberFormat="1" applyFont="1" applyFill="1" applyBorder="1" applyAlignment="1">
      <alignment horizontal="right" vertical="center"/>
    </xf>
    <xf numFmtId="177" fontId="37" fillId="0" borderId="4" xfId="0" applyNumberFormat="1" applyFont="1" applyFill="1" applyBorder="1" applyAlignment="1">
      <alignment horizontal="right" vertical="center" wrapText="1"/>
    </xf>
    <xf numFmtId="177" fontId="22" fillId="0" borderId="7" xfId="0" applyNumberFormat="1" applyFont="1" applyFill="1" applyBorder="1" applyAlignment="1">
      <alignment vertical="center"/>
    </xf>
    <xf numFmtId="3" fontId="33" fillId="0" borderId="12" xfId="0" applyNumberFormat="1" applyFont="1" applyFill="1" applyBorder="1" applyAlignment="1"/>
    <xf numFmtId="0" fontId="37" fillId="0" borderId="0" xfId="0" applyFont="1" applyFill="1" applyBorder="1" applyAlignment="1"/>
    <xf numFmtId="0" fontId="1" fillId="0" borderId="0" xfId="0" applyFont="1" applyFill="1" applyAlignment="1">
      <alignment horizontal="right" vertical="center"/>
    </xf>
    <xf numFmtId="0" fontId="7" fillId="0" borderId="23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/>
    </xf>
    <xf numFmtId="0" fontId="38" fillId="0" borderId="15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/>
    </xf>
    <xf numFmtId="4" fontId="8" fillId="2" borderId="5" xfId="17" applyNumberFormat="1" applyFont="1" applyFill="1" applyBorder="1" applyAlignment="1" applyProtection="1">
      <alignment horizontal="center" vertical="center" shrinkToFit="1"/>
      <protection locked="0"/>
    </xf>
    <xf numFmtId="0" fontId="8" fillId="2" borderId="5" xfId="17" applyNumberFormat="1" applyFont="1" applyFill="1" applyBorder="1" applyAlignment="1" applyProtection="1">
      <alignment horizontal="center" vertical="center" shrinkToFit="1"/>
      <protection locked="0"/>
    </xf>
    <xf numFmtId="177" fontId="8" fillId="2" borderId="5" xfId="17" applyNumberFormat="1" applyFont="1" applyFill="1" applyBorder="1" applyAlignment="1" applyProtection="1">
      <alignment horizontal="center" vertical="center" shrinkToFit="1"/>
      <protection locked="0"/>
    </xf>
    <xf numFmtId="177" fontId="8" fillId="0" borderId="5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/>
    </xf>
    <xf numFmtId="177" fontId="8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  <protection locked="0"/>
    </xf>
    <xf numFmtId="4" fontId="8" fillId="2" borderId="7" xfId="17" applyNumberFormat="1" applyFont="1" applyFill="1" applyBorder="1" applyAlignment="1" applyProtection="1">
      <alignment horizontal="center" vertical="center" shrinkToFit="1"/>
      <protection locked="0"/>
    </xf>
    <xf numFmtId="177" fontId="8" fillId="2" borderId="27" xfId="17" applyNumberFormat="1" applyFont="1" applyFill="1" applyBorder="1" applyAlignment="1" applyProtection="1">
      <alignment horizontal="center" vertical="center" shrinkToFit="1"/>
      <protection locked="0"/>
    </xf>
    <xf numFmtId="177" fontId="8" fillId="0" borderId="27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/>
    <xf numFmtId="0" fontId="7" fillId="0" borderId="1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177" fontId="33" fillId="2" borderId="4" xfId="17" applyNumberFormat="1" applyFont="1" applyFill="1" applyBorder="1" applyAlignment="1" applyProtection="1">
      <alignment horizontal="center" vertical="center" shrinkToFit="1"/>
      <protection locked="0"/>
    </xf>
    <xf numFmtId="177" fontId="33" fillId="0" borderId="9" xfId="0" applyNumberFormat="1" applyFont="1" applyFill="1" applyBorder="1" applyAlignment="1">
      <alignment horizontal="center" vertical="center" wrapText="1"/>
    </xf>
    <xf numFmtId="177" fontId="33" fillId="0" borderId="4" xfId="0" applyNumberFormat="1" applyFont="1" applyFill="1" applyBorder="1" applyAlignment="1">
      <alignment horizontal="center" vertical="center" wrapText="1"/>
    </xf>
    <xf numFmtId="177" fontId="33" fillId="0" borderId="4" xfId="0" applyNumberFormat="1" applyFont="1" applyFill="1" applyBorder="1" applyAlignment="1">
      <alignment horizontal="center" vertical="center"/>
    </xf>
    <xf numFmtId="177" fontId="33" fillId="0" borderId="4" xfId="8" applyNumberFormat="1" applyFont="1" applyFill="1" applyBorder="1" applyAlignment="1">
      <alignment horizontal="center" vertical="center" wrapText="1"/>
    </xf>
    <xf numFmtId="177" fontId="41" fillId="0" borderId="4" xfId="0" applyNumberFormat="1" applyFont="1" applyFill="1" applyBorder="1" applyAlignment="1">
      <alignment horizontal="center" vertical="center" wrapText="1"/>
    </xf>
    <xf numFmtId="177" fontId="33" fillId="0" borderId="7" xfId="0" applyNumberFormat="1" applyFont="1" applyFill="1" applyBorder="1" applyAlignment="1">
      <alignment horizontal="center" vertical="center" wrapText="1"/>
    </xf>
    <xf numFmtId="177" fontId="33" fillId="2" borderId="7" xfId="17" applyNumberFormat="1" applyFont="1" applyFill="1" applyBorder="1" applyAlignment="1" applyProtection="1">
      <alignment horizontal="center" vertical="center" shrinkToFit="1"/>
      <protection locked="0"/>
    </xf>
    <xf numFmtId="177" fontId="33" fillId="0" borderId="12" xfId="0" applyNumberFormat="1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博会评估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常规_电子设备" xfId="27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4"/>
  <sheetViews>
    <sheetView workbookViewId="0">
      <selection activeCell="A2" sqref="A2:E2"/>
    </sheetView>
  </sheetViews>
  <sheetFormatPr defaultColWidth="9" defaultRowHeight="13.5" outlineLevelCol="6"/>
  <cols>
    <col min="1" max="1" width="20.1833333333333" style="59" customWidth="1"/>
    <col min="2" max="2" width="7.63333333333333" style="59" customWidth="1"/>
    <col min="3" max="3" width="17.5333333333333" style="59" customWidth="1"/>
    <col min="4" max="4" width="16.25" style="59" customWidth="1"/>
    <col min="5" max="7" width="22.775" style="59" customWidth="1"/>
  </cols>
  <sheetData>
    <row r="1" ht="25.5" spans="1:7">
      <c r="A1" s="3" t="s">
        <v>0</v>
      </c>
      <c r="B1" s="3"/>
      <c r="C1" s="3"/>
      <c r="D1" s="3"/>
      <c r="E1" s="3"/>
      <c r="F1" s="3"/>
      <c r="G1" s="3"/>
    </row>
    <row r="2" ht="24" customHeight="1" spans="1:7">
      <c r="A2" s="5" t="s">
        <v>1</v>
      </c>
      <c r="B2" s="5"/>
      <c r="C2" s="5"/>
      <c r="D2" s="5"/>
      <c r="E2" s="5"/>
      <c r="F2" s="330" t="s">
        <v>2</v>
      </c>
      <c r="G2" s="330"/>
    </row>
    <row r="3" ht="24" customHeight="1" spans="1:7">
      <c r="A3" s="350" t="s">
        <v>3</v>
      </c>
      <c r="B3" s="220"/>
      <c r="C3" s="9" t="s">
        <v>4</v>
      </c>
      <c r="D3" s="9" t="s">
        <v>5</v>
      </c>
      <c r="E3" s="9" t="s">
        <v>6</v>
      </c>
      <c r="F3" s="9" t="s">
        <v>7</v>
      </c>
      <c r="G3" s="351" t="s">
        <v>8</v>
      </c>
    </row>
    <row r="4" ht="24" customHeight="1" spans="1:7">
      <c r="A4" s="352"/>
      <c r="B4" s="222"/>
      <c r="C4" s="12" t="s">
        <v>9</v>
      </c>
      <c r="D4" s="12" t="s">
        <v>10</v>
      </c>
      <c r="E4" s="12" t="s">
        <v>11</v>
      </c>
      <c r="F4" s="12" t="s">
        <v>12</v>
      </c>
      <c r="G4" s="353" t="s">
        <v>13</v>
      </c>
    </row>
    <row r="5" ht="24" customHeight="1" spans="1:7">
      <c r="A5" s="270" t="s">
        <v>14</v>
      </c>
      <c r="B5" s="275">
        <v>1</v>
      </c>
      <c r="C5" s="354">
        <v>33.43</v>
      </c>
      <c r="D5" s="354">
        <v>33.43</v>
      </c>
      <c r="E5" s="354">
        <v>6.34</v>
      </c>
      <c r="F5" s="354">
        <f t="shared" ref="F5:F9" si="0">E5-D5</f>
        <v>-27.09</v>
      </c>
      <c r="G5" s="355">
        <f t="shared" ref="G5:G9" si="1">F5/D5*100</f>
        <v>-81.0349985043374</v>
      </c>
    </row>
    <row r="6" ht="24" customHeight="1" spans="1:7">
      <c r="A6" s="270" t="s">
        <v>15</v>
      </c>
      <c r="B6" s="275">
        <v>2</v>
      </c>
      <c r="C6" s="354"/>
      <c r="D6" s="354"/>
      <c r="E6" s="356"/>
      <c r="F6" s="354"/>
      <c r="G6" s="355"/>
    </row>
    <row r="7" ht="24" customHeight="1" spans="1:7">
      <c r="A7" s="270" t="s">
        <v>16</v>
      </c>
      <c r="B7" s="275">
        <v>3</v>
      </c>
      <c r="C7" s="357">
        <v>5700.614</v>
      </c>
      <c r="D7" s="357">
        <v>5700.614</v>
      </c>
      <c r="E7" s="358">
        <v>969.97</v>
      </c>
      <c r="F7" s="354">
        <f t="shared" si="0"/>
        <v>-4730.644</v>
      </c>
      <c r="G7" s="355">
        <f t="shared" si="1"/>
        <v>-82.9848153198936</v>
      </c>
    </row>
    <row r="8" ht="24" customHeight="1" spans="1:7">
      <c r="A8" s="270" t="s">
        <v>17</v>
      </c>
      <c r="B8" s="275">
        <v>4</v>
      </c>
      <c r="C8" s="359">
        <v>1293.5802</v>
      </c>
      <c r="D8" s="359">
        <v>1293.5802</v>
      </c>
      <c r="E8" s="358">
        <v>146.14</v>
      </c>
      <c r="F8" s="354">
        <f t="shared" si="0"/>
        <v>-1147.4402</v>
      </c>
      <c r="G8" s="355">
        <f t="shared" si="1"/>
        <v>-88.7026718559854</v>
      </c>
    </row>
    <row r="9" ht="24" customHeight="1" spans="1:7">
      <c r="A9" s="270" t="s">
        <v>18</v>
      </c>
      <c r="B9" s="275">
        <v>5</v>
      </c>
      <c r="C9" s="358">
        <v>4392.9109</v>
      </c>
      <c r="D9" s="358">
        <v>4392.9109</v>
      </c>
      <c r="E9" s="358">
        <v>823.83</v>
      </c>
      <c r="F9" s="354">
        <f t="shared" si="0"/>
        <v>-3569.0809</v>
      </c>
      <c r="G9" s="355">
        <f t="shared" si="1"/>
        <v>-81.2463758370333</v>
      </c>
    </row>
    <row r="10" ht="24" customHeight="1" spans="1:7">
      <c r="A10" s="270" t="s">
        <v>19</v>
      </c>
      <c r="B10" s="275">
        <v>6</v>
      </c>
      <c r="C10" s="356"/>
      <c r="D10" s="356"/>
      <c r="E10" s="356"/>
      <c r="F10" s="354"/>
      <c r="G10" s="355"/>
    </row>
    <row r="11" ht="24" customHeight="1" spans="1:7">
      <c r="A11" s="270" t="s">
        <v>20</v>
      </c>
      <c r="B11" s="275">
        <v>7</v>
      </c>
      <c r="C11" s="356"/>
      <c r="D11" s="356"/>
      <c r="E11" s="356"/>
      <c r="F11" s="354"/>
      <c r="G11" s="355"/>
    </row>
    <row r="12" ht="24" customHeight="1" spans="1:7">
      <c r="A12" s="270" t="s">
        <v>21</v>
      </c>
      <c r="B12" s="275">
        <v>8</v>
      </c>
      <c r="C12" s="356"/>
      <c r="D12" s="356"/>
      <c r="E12" s="356"/>
      <c r="F12" s="354"/>
      <c r="G12" s="355"/>
    </row>
    <row r="13" ht="24" customHeight="1" spans="1:7">
      <c r="A13" s="270" t="s">
        <v>22</v>
      </c>
      <c r="B13" s="275">
        <v>9</v>
      </c>
      <c r="C13" s="356"/>
      <c r="D13" s="356"/>
      <c r="E13" s="356"/>
      <c r="F13" s="354"/>
      <c r="G13" s="355"/>
    </row>
    <row r="14" ht="24" customHeight="1" spans="1:7">
      <c r="A14" s="270" t="s">
        <v>23</v>
      </c>
      <c r="B14" s="275">
        <v>10</v>
      </c>
      <c r="C14" s="356">
        <v>5700.614</v>
      </c>
      <c r="D14" s="356">
        <f>D5+D7</f>
        <v>5734.044</v>
      </c>
      <c r="E14" s="356">
        <f>E5+E7</f>
        <v>976.31</v>
      </c>
      <c r="F14" s="354">
        <f>E14-D14</f>
        <v>-4757.734</v>
      </c>
      <c r="G14" s="355">
        <f>F14/D14*100</f>
        <v>-82.9734477098536</v>
      </c>
    </row>
    <row r="15" ht="24" customHeight="1" spans="1:7">
      <c r="A15" s="270" t="s">
        <v>24</v>
      </c>
      <c r="B15" s="275">
        <v>11</v>
      </c>
      <c r="C15" s="356"/>
      <c r="D15" s="356"/>
      <c r="E15" s="356"/>
      <c r="F15" s="354"/>
      <c r="G15" s="355"/>
    </row>
    <row r="16" ht="24" customHeight="1" spans="1:7">
      <c r="A16" s="270" t="s">
        <v>25</v>
      </c>
      <c r="B16" s="275">
        <v>12</v>
      </c>
      <c r="C16" s="356"/>
      <c r="D16" s="356"/>
      <c r="E16" s="356"/>
      <c r="F16" s="354"/>
      <c r="G16" s="355"/>
    </row>
    <row r="17" ht="24" customHeight="1" spans="1:7">
      <c r="A17" s="270" t="s">
        <v>26</v>
      </c>
      <c r="B17" s="275">
        <v>13</v>
      </c>
      <c r="C17" s="356"/>
      <c r="D17" s="356"/>
      <c r="E17" s="356"/>
      <c r="F17" s="354"/>
      <c r="G17" s="355"/>
    </row>
    <row r="18" ht="24" customHeight="1" spans="1:7">
      <c r="A18" s="248" t="s">
        <v>27</v>
      </c>
      <c r="B18" s="278">
        <v>14</v>
      </c>
      <c r="C18" s="360">
        <f>C5+C7</f>
        <v>5734.044</v>
      </c>
      <c r="D18" s="360">
        <f>D14</f>
        <v>5734.044</v>
      </c>
      <c r="E18" s="360">
        <f>E14</f>
        <v>976.31</v>
      </c>
      <c r="F18" s="361">
        <f>E18-D18</f>
        <v>-4757.734</v>
      </c>
      <c r="G18" s="362">
        <f>F18/D18*100</f>
        <v>-82.9734477098536</v>
      </c>
    </row>
    <row r="19" ht="18" customHeight="1" spans="1:7">
      <c r="A19" s="24" t="s">
        <v>28</v>
      </c>
      <c r="B19" s="24"/>
      <c r="C19" s="24"/>
      <c r="D19" s="135"/>
      <c r="E19" s="135"/>
      <c r="F19" s="25" t="s">
        <v>29</v>
      </c>
      <c r="G19" s="25"/>
    </row>
    <row r="20" spans="1:7">
      <c r="A20" s="27"/>
      <c r="B20" s="28"/>
      <c r="C20" s="28"/>
      <c r="D20" s="28"/>
      <c r="E20" s="29"/>
      <c r="F20" s="29"/>
      <c r="G20" s="29"/>
    </row>
    <row r="21" ht="14.25" spans="1:7">
      <c r="A21" s="31"/>
      <c r="B21" s="31"/>
      <c r="C21" s="31"/>
      <c r="D21" s="31"/>
      <c r="E21" s="31"/>
      <c r="F21" s="31"/>
      <c r="G21" s="31"/>
    </row>
    <row r="22" ht="14.25" spans="1:7">
      <c r="A22" s="31"/>
      <c r="B22" s="31"/>
      <c r="C22" s="31"/>
      <c r="D22" s="31"/>
      <c r="E22" s="31"/>
      <c r="F22" s="31"/>
      <c r="G22" s="31"/>
    </row>
    <row r="23" ht="14.25" spans="1:7">
      <c r="A23" s="31"/>
      <c r="B23" s="31"/>
      <c r="C23" s="31"/>
      <c r="D23" s="31"/>
      <c r="E23" s="31"/>
      <c r="F23" s="31"/>
      <c r="G23" s="31"/>
    </row>
    <row r="24" ht="14.25" spans="1:7">
      <c r="A24" s="31"/>
      <c r="B24" s="31"/>
      <c r="C24" s="31"/>
      <c r="D24" s="31"/>
      <c r="E24" s="31"/>
      <c r="F24" s="31"/>
      <c r="G24" s="31"/>
    </row>
    <row r="25" ht="14.25" spans="1:7">
      <c r="A25" s="31"/>
      <c r="B25" s="31"/>
      <c r="C25" s="31"/>
      <c r="D25" s="31"/>
      <c r="E25" s="31"/>
      <c r="F25" s="31"/>
      <c r="G25" s="31"/>
    </row>
    <row r="26" ht="14.25" spans="1:7">
      <c r="A26" s="31"/>
      <c r="B26" s="31"/>
      <c r="C26" s="31"/>
      <c r="D26" s="31"/>
      <c r="E26" s="31"/>
      <c r="F26" s="31"/>
      <c r="G26" s="31"/>
    </row>
    <row r="27" ht="14.25" spans="1:7">
      <c r="A27" s="31"/>
      <c r="B27" s="31"/>
      <c r="C27" s="31"/>
      <c r="D27" s="31"/>
      <c r="E27" s="31"/>
      <c r="F27" s="31"/>
      <c r="G27" s="31"/>
    </row>
    <row r="28" ht="14.25" spans="1:7">
      <c r="A28" s="31"/>
      <c r="B28" s="31"/>
      <c r="C28" s="31"/>
      <c r="D28" s="31"/>
      <c r="E28" s="31"/>
      <c r="F28" s="31"/>
      <c r="G28" s="31"/>
    </row>
    <row r="29" ht="14.25" spans="1:7">
      <c r="A29" s="31"/>
      <c r="B29" s="31"/>
      <c r="C29" s="31"/>
      <c r="D29" s="31"/>
      <c r="E29" s="31"/>
      <c r="F29" s="31"/>
      <c r="G29" s="31"/>
    </row>
    <row r="30" ht="14.25" spans="1:7">
      <c r="A30" s="31"/>
      <c r="B30" s="31"/>
      <c r="C30" s="31"/>
      <c r="D30" s="31"/>
      <c r="E30" s="31"/>
      <c r="F30" s="31"/>
      <c r="G30" s="31"/>
    </row>
    <row r="31" ht="14.25" spans="1:7">
      <c r="A31" s="31"/>
      <c r="B31" s="31"/>
      <c r="C31" s="31"/>
      <c r="D31" s="31"/>
      <c r="E31" s="31"/>
      <c r="F31" s="31"/>
      <c r="G31" s="31"/>
    </row>
    <row r="32" ht="14.25" spans="1:7">
      <c r="A32" s="31"/>
      <c r="B32" s="31"/>
      <c r="C32" s="31"/>
      <c r="D32" s="31"/>
      <c r="E32" s="31"/>
      <c r="F32" s="31"/>
      <c r="G32" s="31"/>
    </row>
    <row r="33" ht="14.25" spans="1:7">
      <c r="A33" s="31"/>
      <c r="B33" s="31"/>
      <c r="C33" s="31"/>
      <c r="D33" s="31"/>
      <c r="E33" s="31"/>
      <c r="F33" s="31"/>
      <c r="G33" s="31"/>
    </row>
    <row r="34" ht="14.25" spans="1:7">
      <c r="A34" s="31"/>
      <c r="B34" s="31"/>
      <c r="C34" s="31"/>
      <c r="D34" s="31"/>
      <c r="E34" s="31"/>
      <c r="F34" s="31"/>
      <c r="G34" s="31"/>
    </row>
    <row r="35" ht="14.25" spans="1:7">
      <c r="A35" s="31"/>
      <c r="B35" s="31"/>
      <c r="C35" s="31"/>
      <c r="D35" s="31"/>
      <c r="E35" s="31"/>
      <c r="F35" s="31"/>
      <c r="G35" s="31"/>
    </row>
    <row r="36" ht="14.25" spans="1:7">
      <c r="A36" s="31"/>
      <c r="B36" s="31"/>
      <c r="C36" s="31"/>
      <c r="D36" s="31"/>
      <c r="E36" s="31"/>
      <c r="F36" s="31"/>
      <c r="G36" s="31"/>
    </row>
    <row r="37" ht="14.25" spans="1:7">
      <c r="A37" s="31"/>
      <c r="B37" s="31"/>
      <c r="C37" s="31"/>
      <c r="D37" s="31"/>
      <c r="E37" s="31"/>
      <c r="F37" s="31"/>
      <c r="G37" s="31"/>
    </row>
    <row r="38" ht="14.25" spans="1:7">
      <c r="A38" s="31"/>
      <c r="B38" s="31"/>
      <c r="C38" s="31"/>
      <c r="D38" s="31"/>
      <c r="E38" s="31"/>
      <c r="F38" s="31"/>
      <c r="G38" s="31"/>
    </row>
    <row r="39" ht="14.25" spans="1:7">
      <c r="A39" s="31"/>
      <c r="B39" s="31"/>
      <c r="C39" s="31"/>
      <c r="D39" s="31"/>
      <c r="E39" s="31"/>
      <c r="F39" s="31"/>
      <c r="G39" s="31"/>
    </row>
    <row r="40" ht="14.25" spans="1:7">
      <c r="A40" s="31"/>
      <c r="B40" s="31"/>
      <c r="C40" s="31"/>
      <c r="D40" s="31"/>
      <c r="E40" s="31"/>
      <c r="F40" s="31"/>
      <c r="G40" s="31"/>
    </row>
    <row r="41" ht="14.25" spans="1:7">
      <c r="A41" s="31"/>
      <c r="B41" s="31"/>
      <c r="C41" s="31"/>
      <c r="D41" s="31"/>
      <c r="E41" s="31"/>
      <c r="F41" s="31"/>
      <c r="G41" s="31"/>
    </row>
    <row r="42" ht="14.25" spans="1:7">
      <c r="A42" s="31"/>
      <c r="B42" s="31"/>
      <c r="C42" s="31"/>
      <c r="D42" s="31"/>
      <c r="E42" s="31"/>
      <c r="F42" s="31"/>
      <c r="G42" s="31"/>
    </row>
    <row r="43" ht="14.25" spans="1:7">
      <c r="A43" s="31"/>
      <c r="B43" s="31"/>
      <c r="C43" s="31"/>
      <c r="D43" s="31"/>
      <c r="E43" s="31"/>
      <c r="F43" s="31"/>
      <c r="G43" s="31"/>
    </row>
    <row r="44" ht="14.25" spans="1:7">
      <c r="A44" s="31"/>
      <c r="B44" s="31"/>
      <c r="C44" s="31"/>
      <c r="D44" s="31"/>
      <c r="E44" s="31"/>
      <c r="F44" s="31"/>
      <c r="G44" s="31"/>
    </row>
    <row r="45" ht="14.25" spans="1:7">
      <c r="A45" s="31"/>
      <c r="B45" s="31"/>
      <c r="C45" s="31"/>
      <c r="D45" s="31"/>
      <c r="E45" s="31"/>
      <c r="F45" s="31"/>
      <c r="G45" s="31"/>
    </row>
    <row r="46" ht="14.25" spans="1:7">
      <c r="A46" s="31"/>
      <c r="B46" s="31"/>
      <c r="C46" s="31"/>
      <c r="D46" s="31"/>
      <c r="E46" s="31"/>
      <c r="F46" s="31"/>
      <c r="G46" s="31"/>
    </row>
    <row r="47" ht="14.25" spans="1:7">
      <c r="A47" s="31"/>
      <c r="B47" s="31"/>
      <c r="C47" s="31"/>
      <c r="D47" s="31"/>
      <c r="E47" s="31"/>
      <c r="F47" s="31"/>
      <c r="G47" s="31"/>
    </row>
    <row r="48" ht="14.25" spans="1:7">
      <c r="A48" s="31"/>
      <c r="B48" s="31"/>
      <c r="C48" s="31"/>
      <c r="D48" s="31"/>
      <c r="E48" s="31"/>
      <c r="F48" s="31"/>
      <c r="G48" s="31"/>
    </row>
    <row r="49" ht="14.25" spans="1:7">
      <c r="A49" s="31"/>
      <c r="B49" s="31"/>
      <c r="C49" s="31"/>
      <c r="D49" s="31"/>
      <c r="E49" s="31"/>
      <c r="F49" s="31"/>
      <c r="G49" s="31"/>
    </row>
    <row r="50" ht="14.25" spans="1:7">
      <c r="A50" s="31"/>
      <c r="B50" s="31"/>
      <c r="C50" s="31"/>
      <c r="D50" s="31"/>
      <c r="E50" s="31"/>
      <c r="F50" s="31"/>
      <c r="G50" s="31"/>
    </row>
    <row r="51" ht="14.25" spans="1:7">
      <c r="A51" s="31"/>
      <c r="B51" s="31"/>
      <c r="C51" s="31"/>
      <c r="D51" s="31"/>
      <c r="E51" s="31"/>
      <c r="F51" s="31"/>
      <c r="G51" s="31"/>
    </row>
    <row r="52" ht="14.25" spans="1:7">
      <c r="A52" s="31"/>
      <c r="B52" s="31"/>
      <c r="C52" s="31"/>
      <c r="D52" s="31"/>
      <c r="E52" s="31"/>
      <c r="F52" s="31"/>
      <c r="G52" s="31"/>
    </row>
    <row r="53" ht="14.25" spans="1:7">
      <c r="A53" s="31"/>
      <c r="B53" s="31"/>
      <c r="C53" s="31"/>
      <c r="D53" s="31"/>
      <c r="E53" s="31"/>
      <c r="F53" s="31"/>
      <c r="G53" s="31"/>
    </row>
    <row r="54" ht="14.25" spans="1:7">
      <c r="A54" s="31"/>
      <c r="B54" s="31"/>
      <c r="C54" s="31"/>
      <c r="D54" s="31"/>
      <c r="E54" s="31"/>
      <c r="F54" s="31"/>
      <c r="G54" s="31"/>
    </row>
    <row r="55" ht="14.25" spans="1:7">
      <c r="A55" s="31"/>
      <c r="B55" s="31"/>
      <c r="C55" s="31"/>
      <c r="D55" s="31"/>
      <c r="E55" s="31"/>
      <c r="F55" s="31"/>
      <c r="G55" s="31"/>
    </row>
    <row r="56" ht="14.25" spans="1:7">
      <c r="A56" s="31"/>
      <c r="B56" s="31"/>
      <c r="C56" s="31"/>
      <c r="D56" s="31"/>
      <c r="E56" s="31"/>
      <c r="F56" s="31"/>
      <c r="G56" s="31"/>
    </row>
    <row r="57" ht="14.25" spans="1:7">
      <c r="A57" s="31"/>
      <c r="B57" s="31"/>
      <c r="C57" s="31"/>
      <c r="D57" s="31"/>
      <c r="E57" s="31"/>
      <c r="F57" s="31"/>
      <c r="G57" s="31"/>
    </row>
    <row r="58" ht="14.25" spans="1:7">
      <c r="A58" s="31"/>
      <c r="B58" s="31"/>
      <c r="C58" s="31"/>
      <c r="D58" s="31"/>
      <c r="E58" s="31"/>
      <c r="F58" s="31"/>
      <c r="G58" s="31"/>
    </row>
    <row r="59" ht="14.25" spans="1:7">
      <c r="A59" s="31"/>
      <c r="B59" s="31"/>
      <c r="C59" s="31"/>
      <c r="D59" s="31"/>
      <c r="E59" s="31"/>
      <c r="F59" s="31"/>
      <c r="G59" s="31"/>
    </row>
    <row r="60" ht="14.25" spans="1:7">
      <c r="A60" s="31"/>
      <c r="B60" s="31"/>
      <c r="C60" s="31"/>
      <c r="D60" s="31"/>
      <c r="E60" s="31"/>
      <c r="F60" s="31"/>
      <c r="G60" s="31"/>
    </row>
    <row r="61" ht="14.25" spans="1:7">
      <c r="A61" s="31"/>
      <c r="B61" s="31"/>
      <c r="C61" s="31"/>
      <c r="D61" s="31"/>
      <c r="E61" s="31"/>
      <c r="F61" s="31"/>
      <c r="G61" s="31"/>
    </row>
    <row r="62" ht="14.25" spans="1:7">
      <c r="A62" s="31"/>
      <c r="B62" s="31"/>
      <c r="C62" s="31"/>
      <c r="D62" s="31"/>
      <c r="E62" s="31"/>
      <c r="F62" s="31"/>
      <c r="G62" s="31"/>
    </row>
    <row r="63" ht="14.25" spans="1:7">
      <c r="A63" s="31"/>
      <c r="B63" s="31"/>
      <c r="C63" s="31"/>
      <c r="D63" s="31"/>
      <c r="E63" s="31"/>
      <c r="F63" s="31"/>
      <c r="G63" s="31"/>
    </row>
    <row r="64" ht="14.25" spans="1:7">
      <c r="A64" s="31"/>
      <c r="B64" s="31"/>
      <c r="C64" s="31"/>
      <c r="D64" s="31"/>
      <c r="E64" s="31"/>
      <c r="F64" s="31"/>
      <c r="G64" s="31"/>
    </row>
    <row r="65" ht="14.25" spans="1:7">
      <c r="A65" s="31"/>
      <c r="B65" s="31"/>
      <c r="C65" s="31"/>
      <c r="D65" s="31"/>
      <c r="E65" s="31"/>
      <c r="F65" s="31"/>
      <c r="G65" s="31"/>
    </row>
    <row r="66" ht="14.25" spans="1:7">
      <c r="A66" s="31"/>
      <c r="B66" s="31"/>
      <c r="C66" s="31"/>
      <c r="D66" s="31"/>
      <c r="E66" s="31"/>
      <c r="F66" s="31"/>
      <c r="G66" s="31"/>
    </row>
    <row r="67" ht="14.25" spans="1:7">
      <c r="A67" s="31"/>
      <c r="B67" s="31"/>
      <c r="C67" s="31"/>
      <c r="D67" s="31"/>
      <c r="E67" s="31"/>
      <c r="F67" s="31"/>
      <c r="G67" s="31"/>
    </row>
    <row r="68" ht="14.25" spans="1:7">
      <c r="A68" s="31"/>
      <c r="B68" s="31"/>
      <c r="C68" s="31"/>
      <c r="D68" s="31"/>
      <c r="E68" s="31"/>
      <c r="F68" s="31"/>
      <c r="G68" s="31"/>
    </row>
    <row r="69" ht="14.25" spans="1:7">
      <c r="A69" s="31"/>
      <c r="B69" s="31"/>
      <c r="C69" s="31"/>
      <c r="D69" s="31"/>
      <c r="E69" s="31"/>
      <c r="F69" s="31"/>
      <c r="G69" s="31"/>
    </row>
    <row r="70" ht="14.25" spans="1:7">
      <c r="A70" s="31"/>
      <c r="B70" s="31"/>
      <c r="C70" s="31"/>
      <c r="D70" s="31"/>
      <c r="E70" s="31"/>
      <c r="F70" s="31"/>
      <c r="G70" s="31"/>
    </row>
    <row r="71" ht="14.25" spans="1:7">
      <c r="A71" s="31"/>
      <c r="B71" s="31"/>
      <c r="C71" s="31"/>
      <c r="D71" s="31"/>
      <c r="E71" s="31"/>
      <c r="F71" s="31"/>
      <c r="G71" s="31"/>
    </row>
    <row r="72" ht="14.25" spans="1:7">
      <c r="A72" s="31"/>
      <c r="B72" s="31"/>
      <c r="C72" s="31"/>
      <c r="D72" s="31"/>
      <c r="E72" s="31"/>
      <c r="F72" s="31"/>
      <c r="G72" s="31"/>
    </row>
    <row r="73" ht="14.25" spans="1:7">
      <c r="A73" s="31"/>
      <c r="B73" s="31"/>
      <c r="C73" s="31"/>
      <c r="D73" s="31"/>
      <c r="E73" s="31"/>
      <c r="F73" s="31"/>
      <c r="G73" s="31"/>
    </row>
    <row r="74" ht="14.25" spans="1:7">
      <c r="A74" s="31"/>
      <c r="B74" s="31"/>
      <c r="C74" s="31"/>
      <c r="D74" s="31"/>
      <c r="E74" s="31"/>
      <c r="F74" s="31"/>
      <c r="G74" s="31"/>
    </row>
    <row r="75" ht="14.25" spans="1:7">
      <c r="A75" s="31"/>
      <c r="B75" s="31"/>
      <c r="C75" s="31"/>
      <c r="D75" s="31"/>
      <c r="E75" s="31"/>
      <c r="F75" s="31"/>
      <c r="G75" s="31"/>
    </row>
    <row r="76" ht="14.25" spans="1:7">
      <c r="A76" s="31"/>
      <c r="B76" s="31"/>
      <c r="C76" s="31"/>
      <c r="D76" s="31"/>
      <c r="E76" s="31"/>
      <c r="F76" s="31"/>
      <c r="G76" s="31"/>
    </row>
    <row r="77" ht="14.25" spans="1:7">
      <c r="A77" s="31"/>
      <c r="B77" s="31"/>
      <c r="C77" s="31"/>
      <c r="D77" s="31"/>
      <c r="E77" s="31"/>
      <c r="F77" s="31"/>
      <c r="G77" s="31"/>
    </row>
    <row r="78" ht="14.25" spans="1:7">
      <c r="A78" s="31"/>
      <c r="B78" s="31"/>
      <c r="C78" s="31"/>
      <c r="D78" s="31"/>
      <c r="E78" s="31"/>
      <c r="F78" s="31"/>
      <c r="G78" s="31"/>
    </row>
    <row r="79" ht="14.25" spans="1:7">
      <c r="A79" s="31"/>
      <c r="B79" s="31"/>
      <c r="C79" s="31"/>
      <c r="D79" s="31"/>
      <c r="E79" s="31"/>
      <c r="F79" s="31"/>
      <c r="G79" s="31"/>
    </row>
    <row r="80" ht="14.25" spans="1:7">
      <c r="A80" s="31"/>
      <c r="B80" s="31"/>
      <c r="C80" s="31"/>
      <c r="D80" s="31"/>
      <c r="E80" s="31"/>
      <c r="F80" s="31"/>
      <c r="G80" s="31"/>
    </row>
    <row r="81" ht="14.25" spans="1:7">
      <c r="A81" s="31"/>
      <c r="B81" s="31"/>
      <c r="C81" s="31"/>
      <c r="D81" s="31"/>
      <c r="E81" s="31"/>
      <c r="F81" s="31"/>
      <c r="G81" s="31"/>
    </row>
    <row r="82" ht="14.25" spans="1:7">
      <c r="A82" s="31"/>
      <c r="B82" s="31"/>
      <c r="C82" s="31"/>
      <c r="D82" s="31"/>
      <c r="E82" s="31"/>
      <c r="F82" s="31"/>
      <c r="G82" s="31"/>
    </row>
    <row r="83" ht="14.25" spans="1:7">
      <c r="A83" s="31"/>
      <c r="B83" s="31"/>
      <c r="C83" s="31"/>
      <c r="D83" s="31"/>
      <c r="E83" s="31"/>
      <c r="F83" s="31"/>
      <c r="G83" s="31"/>
    </row>
    <row r="84" ht="14.25" spans="1:7">
      <c r="A84" s="31"/>
      <c r="B84" s="31"/>
      <c r="C84" s="31"/>
      <c r="D84" s="31"/>
      <c r="E84" s="31"/>
      <c r="F84" s="31"/>
      <c r="G84" s="31"/>
    </row>
    <row r="85" ht="14.25" spans="1:7">
      <c r="A85" s="31"/>
      <c r="B85" s="31"/>
      <c r="C85" s="31"/>
      <c r="D85" s="31"/>
      <c r="E85" s="31"/>
      <c r="F85" s="31"/>
      <c r="G85" s="31"/>
    </row>
    <row r="86" ht="14.25" spans="1:7">
      <c r="A86" s="31"/>
      <c r="B86" s="31"/>
      <c r="C86" s="31"/>
      <c r="D86" s="31"/>
      <c r="E86" s="31"/>
      <c r="F86" s="31"/>
      <c r="G86" s="31"/>
    </row>
    <row r="87" ht="14.25" spans="1:7">
      <c r="A87" s="31"/>
      <c r="B87" s="31"/>
      <c r="C87" s="31"/>
      <c r="D87" s="31"/>
      <c r="E87" s="31"/>
      <c r="F87" s="31"/>
      <c r="G87" s="31"/>
    </row>
    <row r="88" ht="14.25" spans="1:7">
      <c r="A88" s="31"/>
      <c r="B88" s="31"/>
      <c r="C88" s="31"/>
      <c r="D88" s="31"/>
      <c r="E88" s="31"/>
      <c r="F88" s="31"/>
      <c r="G88" s="31"/>
    </row>
    <row r="89" ht="14.25" spans="1:7">
      <c r="A89" s="31"/>
      <c r="B89" s="31"/>
      <c r="C89" s="31"/>
      <c r="D89" s="31"/>
      <c r="E89" s="31"/>
      <c r="F89" s="31"/>
      <c r="G89" s="31"/>
    </row>
    <row r="90" ht="14.25" spans="1:7">
      <c r="A90" s="31"/>
      <c r="B90" s="31"/>
      <c r="C90" s="31"/>
      <c r="D90" s="31"/>
      <c r="E90" s="31"/>
      <c r="F90" s="31"/>
      <c r="G90" s="31"/>
    </row>
    <row r="91" ht="14.25" spans="1:7">
      <c r="A91" s="31"/>
      <c r="B91" s="31"/>
      <c r="C91" s="31"/>
      <c r="D91" s="31"/>
      <c r="E91" s="31"/>
      <c r="F91" s="31"/>
      <c r="G91" s="31"/>
    </row>
    <row r="92" ht="14.25" spans="1:7">
      <c r="A92" s="31"/>
      <c r="B92" s="31"/>
      <c r="C92" s="31"/>
      <c r="D92" s="31"/>
      <c r="E92" s="31"/>
      <c r="F92" s="31"/>
      <c r="G92" s="31"/>
    </row>
    <row r="93" ht="14.25" spans="1:7">
      <c r="A93" s="31"/>
      <c r="B93" s="31"/>
      <c r="C93" s="31"/>
      <c r="D93" s="31"/>
      <c r="E93" s="31"/>
      <c r="F93" s="31"/>
      <c r="G93" s="31"/>
    </row>
    <row r="94" ht="14.25" spans="1:7">
      <c r="A94" s="31"/>
      <c r="B94" s="31"/>
      <c r="C94" s="31"/>
      <c r="D94" s="31"/>
      <c r="E94" s="31"/>
      <c r="F94" s="31"/>
      <c r="G94" s="31"/>
    </row>
    <row r="95" ht="14.25" spans="1:7">
      <c r="A95" s="31"/>
      <c r="B95" s="31"/>
      <c r="C95" s="31"/>
      <c r="D95" s="31"/>
      <c r="E95" s="31"/>
      <c r="F95" s="31"/>
      <c r="G95" s="31"/>
    </row>
    <row r="96" ht="14.25" spans="1:7">
      <c r="A96" s="31"/>
      <c r="B96" s="31"/>
      <c r="C96" s="31"/>
      <c r="D96" s="31"/>
      <c r="E96" s="31"/>
      <c r="F96" s="31"/>
      <c r="G96" s="31"/>
    </row>
    <row r="97" ht="14.25" spans="1:7">
      <c r="A97" s="31"/>
      <c r="B97" s="31"/>
      <c r="C97" s="31"/>
      <c r="D97" s="31"/>
      <c r="E97" s="31"/>
      <c r="F97" s="31"/>
      <c r="G97" s="31"/>
    </row>
    <row r="98" ht="14.25" spans="1:7">
      <c r="A98" s="31"/>
      <c r="B98" s="31"/>
      <c r="C98" s="31"/>
      <c r="D98" s="31"/>
      <c r="E98" s="31"/>
      <c r="F98" s="31"/>
      <c r="G98" s="31"/>
    </row>
    <row r="99" ht="14.25" spans="1:7">
      <c r="A99" s="31"/>
      <c r="B99" s="31"/>
      <c r="C99" s="31"/>
      <c r="D99" s="31"/>
      <c r="E99" s="31"/>
      <c r="F99" s="31"/>
      <c r="G99" s="31"/>
    </row>
    <row r="100" ht="14.25" spans="1:7">
      <c r="A100" s="31"/>
      <c r="B100" s="31"/>
      <c r="C100" s="31"/>
      <c r="D100" s="31"/>
      <c r="E100" s="31"/>
      <c r="F100" s="31"/>
      <c r="G100" s="31"/>
    </row>
    <row r="101" ht="14.25" spans="1:7">
      <c r="A101" s="31"/>
      <c r="B101" s="31"/>
      <c r="C101" s="31"/>
      <c r="D101" s="31"/>
      <c r="E101" s="31"/>
      <c r="F101" s="31"/>
      <c r="G101" s="31"/>
    </row>
    <row r="102" ht="14.25" spans="1:7">
      <c r="A102" s="31"/>
      <c r="B102" s="31"/>
      <c r="C102" s="31"/>
      <c r="D102" s="31"/>
      <c r="E102" s="31"/>
      <c r="F102" s="31"/>
      <c r="G102" s="31"/>
    </row>
    <row r="103" ht="14.25" spans="1:7">
      <c r="A103" s="31"/>
      <c r="B103" s="31"/>
      <c r="C103" s="31"/>
      <c r="D103" s="31"/>
      <c r="E103" s="31"/>
      <c r="F103" s="31"/>
      <c r="G103" s="31"/>
    </row>
    <row r="104" ht="14.25" spans="1:7">
      <c r="A104" s="31"/>
      <c r="B104" s="31"/>
      <c r="C104" s="31"/>
      <c r="D104" s="31"/>
      <c r="E104" s="31"/>
      <c r="F104" s="31"/>
      <c r="G104" s="31"/>
    </row>
    <row r="105" ht="14.25" spans="1:7">
      <c r="A105" s="31"/>
      <c r="B105" s="31"/>
      <c r="C105" s="31"/>
      <c r="D105" s="31"/>
      <c r="E105" s="31"/>
      <c r="F105" s="31"/>
      <c r="G105" s="31"/>
    </row>
    <row r="106" ht="14.25" spans="1:7">
      <c r="A106" s="31"/>
      <c r="B106" s="31"/>
      <c r="C106" s="31"/>
      <c r="D106" s="31"/>
      <c r="E106" s="31"/>
      <c r="F106" s="31"/>
      <c r="G106" s="31"/>
    </row>
    <row r="107" ht="14.25" spans="1:7">
      <c r="A107" s="31"/>
      <c r="B107" s="31"/>
      <c r="C107" s="31"/>
      <c r="D107" s="31"/>
      <c r="E107" s="31"/>
      <c r="F107" s="31"/>
      <c r="G107" s="31"/>
    </row>
    <row r="108" ht="14.25" spans="1:7">
      <c r="A108" s="31"/>
      <c r="B108" s="31"/>
      <c r="C108" s="31"/>
      <c r="D108" s="31"/>
      <c r="E108" s="31"/>
      <c r="F108" s="31"/>
      <c r="G108" s="31"/>
    </row>
    <row r="109" ht="14.25" spans="1:7">
      <c r="A109" s="31"/>
      <c r="B109" s="31"/>
      <c r="C109" s="31"/>
      <c r="D109" s="31"/>
      <c r="E109" s="31"/>
      <c r="F109" s="31"/>
      <c r="G109" s="31"/>
    </row>
    <row r="110" ht="14.25" spans="1:7">
      <c r="A110" s="31"/>
      <c r="B110" s="31"/>
      <c r="C110" s="31"/>
      <c r="D110" s="31"/>
      <c r="E110" s="31"/>
      <c r="F110" s="31"/>
      <c r="G110" s="31"/>
    </row>
    <row r="111" ht="14.25" spans="1:7">
      <c r="A111" s="31"/>
      <c r="B111" s="31"/>
      <c r="C111" s="31"/>
      <c r="D111" s="31"/>
      <c r="E111" s="31"/>
      <c r="F111" s="31"/>
      <c r="G111" s="31"/>
    </row>
    <row r="112" ht="14.25" spans="1:7">
      <c r="A112" s="31"/>
      <c r="B112" s="31"/>
      <c r="C112" s="31"/>
      <c r="D112" s="31"/>
      <c r="E112" s="31"/>
      <c r="F112" s="31"/>
      <c r="G112" s="31"/>
    </row>
    <row r="113" ht="14.25" spans="1:7">
      <c r="A113" s="31"/>
      <c r="B113" s="31"/>
      <c r="C113" s="31"/>
      <c r="D113" s="31"/>
      <c r="E113" s="31"/>
      <c r="F113" s="31"/>
      <c r="G113" s="31"/>
    </row>
    <row r="114" ht="14.25" spans="1:7">
      <c r="A114" s="31"/>
      <c r="B114" s="31"/>
      <c r="C114" s="31"/>
      <c r="D114" s="31"/>
      <c r="E114" s="31"/>
      <c r="F114" s="31"/>
      <c r="G114" s="31"/>
    </row>
    <row r="115" ht="14.25" spans="1:7">
      <c r="A115" s="31"/>
      <c r="B115" s="31"/>
      <c r="C115" s="31"/>
      <c r="D115" s="31"/>
      <c r="E115" s="31"/>
      <c r="F115" s="31"/>
      <c r="G115" s="31"/>
    </row>
    <row r="116" ht="14.25" spans="1:7">
      <c r="A116" s="31"/>
      <c r="B116" s="31"/>
      <c r="C116" s="31"/>
      <c r="D116" s="31"/>
      <c r="E116" s="31"/>
      <c r="F116" s="31"/>
      <c r="G116" s="31"/>
    </row>
    <row r="117" ht="14.25" spans="1:7">
      <c r="A117" s="31"/>
      <c r="B117" s="31"/>
      <c r="C117" s="31"/>
      <c r="D117" s="31"/>
      <c r="E117" s="31"/>
      <c r="F117" s="31"/>
      <c r="G117" s="31"/>
    </row>
    <row r="118" ht="14.25" spans="1:7">
      <c r="A118" s="31"/>
      <c r="B118" s="31"/>
      <c r="C118" s="31"/>
      <c r="D118" s="31"/>
      <c r="E118" s="31"/>
      <c r="F118" s="31"/>
      <c r="G118" s="31"/>
    </row>
    <row r="119" ht="14.25" spans="1:7">
      <c r="A119" s="31"/>
      <c r="B119" s="31"/>
      <c r="C119" s="31"/>
      <c r="D119" s="31"/>
      <c r="E119" s="31"/>
      <c r="F119" s="31"/>
      <c r="G119" s="31"/>
    </row>
    <row r="120" ht="14.25" spans="1:7">
      <c r="A120" s="31"/>
      <c r="B120" s="31"/>
      <c r="C120" s="31"/>
      <c r="D120" s="31"/>
      <c r="E120" s="31"/>
      <c r="F120" s="31"/>
      <c r="G120" s="31"/>
    </row>
    <row r="121" ht="14.25" spans="1:7">
      <c r="A121" s="31"/>
      <c r="B121" s="31"/>
      <c r="C121" s="31"/>
      <c r="D121" s="31"/>
      <c r="E121" s="31"/>
      <c r="F121" s="31"/>
      <c r="G121" s="31"/>
    </row>
    <row r="122" ht="14.25" spans="1:7">
      <c r="A122" s="31"/>
      <c r="B122" s="31"/>
      <c r="C122" s="31"/>
      <c r="D122" s="31"/>
      <c r="E122" s="31"/>
      <c r="F122" s="31"/>
      <c r="G122" s="31"/>
    </row>
    <row r="123" ht="14.25" spans="1:7">
      <c r="A123" s="31"/>
      <c r="B123" s="31"/>
      <c r="C123" s="31"/>
      <c r="D123" s="31"/>
      <c r="E123" s="31"/>
      <c r="F123" s="31"/>
      <c r="G123" s="31"/>
    </row>
    <row r="124" ht="14.25" spans="1:7">
      <c r="A124" s="31"/>
      <c r="B124" s="31"/>
      <c r="C124" s="31"/>
      <c r="D124" s="31"/>
      <c r="E124" s="31"/>
      <c r="F124" s="31"/>
      <c r="G124" s="31"/>
    </row>
    <row r="125" ht="14.25" spans="1:7">
      <c r="A125" s="31"/>
      <c r="B125" s="31"/>
      <c r="C125" s="31"/>
      <c r="D125" s="31"/>
      <c r="E125" s="31"/>
      <c r="F125" s="31"/>
      <c r="G125" s="31"/>
    </row>
    <row r="126" ht="14.25" spans="1:7">
      <c r="A126" s="31"/>
      <c r="B126" s="31"/>
      <c r="C126" s="31"/>
      <c r="D126" s="31"/>
      <c r="E126" s="31"/>
      <c r="F126" s="31"/>
      <c r="G126" s="31"/>
    </row>
    <row r="127" ht="14.25" spans="1:7">
      <c r="A127" s="31"/>
      <c r="B127" s="31"/>
      <c r="C127" s="31"/>
      <c r="D127" s="31"/>
      <c r="E127" s="31"/>
      <c r="F127" s="31"/>
      <c r="G127" s="31"/>
    </row>
    <row r="128" ht="14.25" spans="1:7">
      <c r="A128" s="31"/>
      <c r="B128" s="31"/>
      <c r="C128" s="31"/>
      <c r="D128" s="31"/>
      <c r="E128" s="31"/>
      <c r="F128" s="31"/>
      <c r="G128" s="31"/>
    </row>
    <row r="129" ht="14.25" spans="1:7">
      <c r="A129" s="31"/>
      <c r="B129" s="31"/>
      <c r="C129" s="31"/>
      <c r="D129" s="31"/>
      <c r="E129" s="31"/>
      <c r="F129" s="31"/>
      <c r="G129" s="31"/>
    </row>
    <row r="130" ht="14.25" spans="1:7">
      <c r="A130" s="31"/>
      <c r="B130" s="31"/>
      <c r="C130" s="31"/>
      <c r="D130" s="31"/>
      <c r="E130" s="31"/>
      <c r="F130" s="31"/>
      <c r="G130" s="31"/>
    </row>
    <row r="131" ht="14.25" spans="1:7">
      <c r="A131" s="31"/>
      <c r="B131" s="31"/>
      <c r="C131" s="31"/>
      <c r="D131" s="31"/>
      <c r="E131" s="31"/>
      <c r="F131" s="31"/>
      <c r="G131" s="31"/>
    </row>
    <row r="132" ht="14.25" spans="1:7">
      <c r="A132" s="31"/>
      <c r="B132" s="31"/>
      <c r="C132" s="31"/>
      <c r="D132" s="31"/>
      <c r="E132" s="31"/>
      <c r="F132" s="31"/>
      <c r="G132" s="31"/>
    </row>
    <row r="133" ht="14.25" spans="1:7">
      <c r="A133" s="31"/>
      <c r="B133" s="31"/>
      <c r="C133" s="31"/>
      <c r="D133" s="31"/>
      <c r="E133" s="31"/>
      <c r="F133" s="31"/>
      <c r="G133" s="31"/>
    </row>
    <row r="134" ht="14.25" spans="1:7">
      <c r="A134" s="31"/>
      <c r="B134" s="31"/>
      <c r="C134" s="31"/>
      <c r="D134" s="31"/>
      <c r="E134" s="31"/>
      <c r="F134" s="31"/>
      <c r="G134" s="31"/>
    </row>
    <row r="135" ht="14.25" spans="1:7">
      <c r="A135" s="31"/>
      <c r="B135" s="31"/>
      <c r="C135" s="31"/>
      <c r="D135" s="31"/>
      <c r="E135" s="31"/>
      <c r="F135" s="31"/>
      <c r="G135" s="31"/>
    </row>
    <row r="136" ht="14.25" spans="1:7">
      <c r="A136" s="31"/>
      <c r="B136" s="31"/>
      <c r="C136" s="31"/>
      <c r="D136" s="31"/>
      <c r="E136" s="31"/>
      <c r="F136" s="31"/>
      <c r="G136" s="31"/>
    </row>
    <row r="137" ht="14.25" spans="1:7">
      <c r="A137" s="31"/>
      <c r="B137" s="31"/>
      <c r="C137" s="31"/>
      <c r="D137" s="31"/>
      <c r="E137" s="31"/>
      <c r="F137" s="31"/>
      <c r="G137" s="31"/>
    </row>
    <row r="138" ht="14.25" spans="1:7">
      <c r="A138" s="31"/>
      <c r="B138" s="31"/>
      <c r="C138" s="31"/>
      <c r="D138" s="31"/>
      <c r="E138" s="31"/>
      <c r="F138" s="31"/>
      <c r="G138" s="31"/>
    </row>
    <row r="139" ht="14.25" spans="1:7">
      <c r="A139" s="31"/>
      <c r="B139" s="31"/>
      <c r="C139" s="31"/>
      <c r="D139" s="31"/>
      <c r="E139" s="31"/>
      <c r="F139" s="31"/>
      <c r="G139" s="31"/>
    </row>
    <row r="140" ht="14.25" spans="1:7">
      <c r="A140" s="31"/>
      <c r="B140" s="31"/>
      <c r="C140" s="31"/>
      <c r="D140" s="31"/>
      <c r="E140" s="31"/>
      <c r="F140" s="31"/>
      <c r="G140" s="31"/>
    </row>
    <row r="141" ht="14.25" spans="1:7">
      <c r="A141" s="31"/>
      <c r="B141" s="31"/>
      <c r="C141" s="31"/>
      <c r="D141" s="31"/>
      <c r="E141" s="31"/>
      <c r="F141" s="31"/>
      <c r="G141" s="31"/>
    </row>
    <row r="142" ht="14.25" spans="1:7">
      <c r="A142" s="31"/>
      <c r="B142" s="31"/>
      <c r="C142" s="31"/>
      <c r="D142" s="31"/>
      <c r="E142" s="31"/>
      <c r="F142" s="31"/>
      <c r="G142" s="31"/>
    </row>
    <row r="143" ht="14.25" spans="1:7">
      <c r="A143" s="31"/>
      <c r="B143" s="31"/>
      <c r="C143" s="31"/>
      <c r="D143" s="31"/>
      <c r="E143" s="31"/>
      <c r="F143" s="31"/>
      <c r="G143" s="31"/>
    </row>
    <row r="144" ht="14.25" spans="1:7">
      <c r="A144" s="31"/>
      <c r="B144" s="31"/>
      <c r="C144" s="31"/>
      <c r="D144" s="31"/>
      <c r="E144" s="31"/>
      <c r="F144" s="31"/>
      <c r="G144" s="31"/>
    </row>
    <row r="145" ht="14.25" spans="1:7">
      <c r="A145" s="31"/>
      <c r="B145" s="31"/>
      <c r="C145" s="31"/>
      <c r="D145" s="31"/>
      <c r="E145" s="31"/>
      <c r="F145" s="31"/>
      <c r="G145" s="31"/>
    </row>
    <row r="146" ht="14.25" spans="1:7">
      <c r="A146" s="31"/>
      <c r="B146" s="31"/>
      <c r="C146" s="31"/>
      <c r="D146" s="31"/>
      <c r="E146" s="31"/>
      <c r="F146" s="31"/>
      <c r="G146" s="31"/>
    </row>
    <row r="147" ht="14.25" spans="1:7">
      <c r="A147" s="31"/>
      <c r="B147" s="31"/>
      <c r="C147" s="31"/>
      <c r="D147" s="31"/>
      <c r="E147" s="31"/>
      <c r="F147" s="31"/>
      <c r="G147" s="31"/>
    </row>
    <row r="148" ht="14.25" spans="1:7">
      <c r="A148" s="31"/>
      <c r="B148" s="31"/>
      <c r="C148" s="31"/>
      <c r="D148" s="31"/>
      <c r="E148" s="31"/>
      <c r="F148" s="31"/>
      <c r="G148" s="31"/>
    </row>
    <row r="149" ht="14.25" spans="1:7">
      <c r="A149" s="31"/>
      <c r="B149" s="31"/>
      <c r="C149" s="31"/>
      <c r="D149" s="31"/>
      <c r="E149" s="31"/>
      <c r="F149" s="31"/>
      <c r="G149" s="31"/>
    </row>
    <row r="150" ht="14.25" spans="1:7">
      <c r="A150" s="31"/>
      <c r="B150" s="31"/>
      <c r="C150" s="31"/>
      <c r="D150" s="31"/>
      <c r="E150" s="31"/>
      <c r="F150" s="31"/>
      <c r="G150" s="31"/>
    </row>
    <row r="151" ht="14.25" spans="1:7">
      <c r="A151" s="31"/>
      <c r="B151" s="31"/>
      <c r="C151" s="31"/>
      <c r="D151" s="31"/>
      <c r="E151" s="31"/>
      <c r="F151" s="31"/>
      <c r="G151" s="31"/>
    </row>
    <row r="152" ht="14.25" spans="1:7">
      <c r="A152" s="31"/>
      <c r="B152" s="31"/>
      <c r="C152" s="31"/>
      <c r="D152" s="31"/>
      <c r="E152" s="31"/>
      <c r="F152" s="31"/>
      <c r="G152" s="31"/>
    </row>
    <row r="153" ht="14.25" spans="1:7">
      <c r="A153" s="31"/>
      <c r="B153" s="31"/>
      <c r="C153" s="31"/>
      <c r="D153" s="31"/>
      <c r="E153" s="31"/>
      <c r="F153" s="31"/>
      <c r="G153" s="31"/>
    </row>
    <row r="154" ht="14.25" spans="1:7">
      <c r="A154" s="31"/>
      <c r="B154" s="31"/>
      <c r="C154" s="31"/>
      <c r="D154" s="31"/>
      <c r="E154" s="31"/>
      <c r="F154" s="31"/>
      <c r="G154" s="31"/>
    </row>
    <row r="155" ht="14.25" spans="1:7">
      <c r="A155" s="31"/>
      <c r="B155" s="31"/>
      <c r="C155" s="31"/>
      <c r="D155" s="31"/>
      <c r="E155" s="31"/>
      <c r="F155" s="31"/>
      <c r="G155" s="31"/>
    </row>
    <row r="156" ht="14.25" spans="1:7">
      <c r="A156" s="31"/>
      <c r="B156" s="31"/>
      <c r="C156" s="31"/>
      <c r="D156" s="31"/>
      <c r="E156" s="31"/>
      <c r="F156" s="31"/>
      <c r="G156" s="31"/>
    </row>
    <row r="157" ht="14.25" spans="1:7">
      <c r="A157" s="31"/>
      <c r="B157" s="31"/>
      <c r="C157" s="31"/>
      <c r="D157" s="31"/>
      <c r="E157" s="31"/>
      <c r="F157" s="31"/>
      <c r="G157" s="31"/>
    </row>
    <row r="158" ht="14.25" spans="1:7">
      <c r="A158" s="31"/>
      <c r="B158" s="31"/>
      <c r="C158" s="31"/>
      <c r="D158" s="31"/>
      <c r="E158" s="31"/>
      <c r="F158" s="31"/>
      <c r="G158" s="31"/>
    </row>
    <row r="159" ht="14.25" spans="1:7">
      <c r="A159" s="31"/>
      <c r="B159" s="31"/>
      <c r="C159" s="31"/>
      <c r="D159" s="31"/>
      <c r="E159" s="31"/>
      <c r="F159" s="31"/>
      <c r="G159" s="31"/>
    </row>
    <row r="160" ht="14.25" spans="1:7">
      <c r="A160" s="31"/>
      <c r="B160" s="31"/>
      <c r="C160" s="31"/>
      <c r="D160" s="31"/>
      <c r="E160" s="31"/>
      <c r="F160" s="31"/>
      <c r="G160" s="31"/>
    </row>
    <row r="161" ht="14.25" spans="1:7">
      <c r="A161" s="31"/>
      <c r="B161" s="31"/>
      <c r="C161" s="31"/>
      <c r="D161" s="31"/>
      <c r="E161" s="31"/>
      <c r="F161" s="31"/>
      <c r="G161" s="31"/>
    </row>
    <row r="162" ht="14.25" spans="1:7">
      <c r="A162" s="31"/>
      <c r="B162" s="31"/>
      <c r="C162" s="31"/>
      <c r="D162" s="31"/>
      <c r="E162" s="31"/>
      <c r="F162" s="31"/>
      <c r="G162" s="31"/>
    </row>
    <row r="163" ht="14.25" spans="1:7">
      <c r="A163" s="31"/>
      <c r="B163" s="31"/>
      <c r="C163" s="31"/>
      <c r="D163" s="31"/>
      <c r="E163" s="31"/>
      <c r="F163" s="31"/>
      <c r="G163" s="31"/>
    </row>
    <row r="164" ht="14.25" spans="1:7">
      <c r="A164" s="31"/>
      <c r="B164" s="31"/>
      <c r="C164" s="31"/>
      <c r="D164" s="31"/>
      <c r="E164" s="31"/>
      <c r="F164" s="31"/>
      <c r="G164" s="31"/>
    </row>
    <row r="165" ht="14.25" spans="1:7">
      <c r="A165" s="31"/>
      <c r="B165" s="31"/>
      <c r="C165" s="31"/>
      <c r="D165" s="31"/>
      <c r="E165" s="31"/>
      <c r="F165" s="31"/>
      <c r="G165" s="31"/>
    </row>
    <row r="166" ht="14.25" spans="1:7">
      <c r="A166" s="31"/>
      <c r="B166" s="31"/>
      <c r="C166" s="31"/>
      <c r="D166" s="31"/>
      <c r="E166" s="31"/>
      <c r="F166" s="31"/>
      <c r="G166" s="31"/>
    </row>
    <row r="167" ht="14.25" spans="1:7">
      <c r="A167" s="31"/>
      <c r="B167" s="31"/>
      <c r="C167" s="31"/>
      <c r="D167" s="31"/>
      <c r="E167" s="31"/>
      <c r="F167" s="31"/>
      <c r="G167" s="31"/>
    </row>
    <row r="168" ht="14.25" spans="1:7">
      <c r="A168" s="31"/>
      <c r="B168" s="31"/>
      <c r="C168" s="31"/>
      <c r="D168" s="31"/>
      <c r="E168" s="31"/>
      <c r="F168" s="31"/>
      <c r="G168" s="31"/>
    </row>
    <row r="169" ht="14.25" spans="1:7">
      <c r="A169" s="31"/>
      <c r="B169" s="31"/>
      <c r="C169" s="31"/>
      <c r="D169" s="31"/>
      <c r="E169" s="31"/>
      <c r="F169" s="31"/>
      <c r="G169" s="31"/>
    </row>
    <row r="170" ht="14.25" spans="1:7">
      <c r="A170" s="31"/>
      <c r="B170" s="31"/>
      <c r="C170" s="31"/>
      <c r="D170" s="31"/>
      <c r="E170" s="31"/>
      <c r="F170" s="31"/>
      <c r="G170" s="31"/>
    </row>
    <row r="171" ht="14.25" spans="1:7">
      <c r="A171" s="31"/>
      <c r="B171" s="31"/>
      <c r="C171" s="31"/>
      <c r="D171" s="31"/>
      <c r="E171" s="31"/>
      <c r="F171" s="31"/>
      <c r="G171" s="31"/>
    </row>
    <row r="172" ht="14.25" spans="1:7">
      <c r="A172" s="31"/>
      <c r="B172" s="31"/>
      <c r="C172" s="31"/>
      <c r="D172" s="31"/>
      <c r="E172" s="31"/>
      <c r="F172" s="31"/>
      <c r="G172" s="31"/>
    </row>
    <row r="173" ht="14.25" spans="1:7">
      <c r="A173" s="31"/>
      <c r="B173" s="31"/>
      <c r="C173" s="31"/>
      <c r="D173" s="31"/>
      <c r="E173" s="31"/>
      <c r="F173" s="31"/>
      <c r="G173" s="31"/>
    </row>
    <row r="174" ht="14.25" spans="1:7">
      <c r="A174" s="31"/>
      <c r="B174" s="31"/>
      <c r="C174" s="31"/>
      <c r="D174" s="31"/>
      <c r="E174" s="31"/>
      <c r="F174" s="31"/>
      <c r="G174" s="31"/>
    </row>
    <row r="175" ht="14.25" spans="1:7">
      <c r="A175" s="31"/>
      <c r="B175" s="31"/>
      <c r="C175" s="31"/>
      <c r="D175" s="31"/>
      <c r="E175" s="31"/>
      <c r="F175" s="31"/>
      <c r="G175" s="31"/>
    </row>
    <row r="176" ht="14.25" spans="1:7">
      <c r="A176" s="31"/>
      <c r="B176" s="31"/>
      <c r="C176" s="31"/>
      <c r="D176" s="31"/>
      <c r="E176" s="31"/>
      <c r="F176" s="31"/>
      <c r="G176" s="31"/>
    </row>
    <row r="177" ht="14.25" spans="1:7">
      <c r="A177" s="31"/>
      <c r="B177" s="31"/>
      <c r="C177" s="31"/>
      <c r="D177" s="31"/>
      <c r="E177" s="31"/>
      <c r="F177" s="31"/>
      <c r="G177" s="31"/>
    </row>
    <row r="178" ht="14.25" spans="1:7">
      <c r="A178" s="31"/>
      <c r="B178" s="31"/>
      <c r="C178" s="31"/>
      <c r="D178" s="31"/>
      <c r="E178" s="31"/>
      <c r="F178" s="31"/>
      <c r="G178" s="31"/>
    </row>
    <row r="179" ht="14.25" spans="1:7">
      <c r="A179" s="31"/>
      <c r="B179" s="31"/>
      <c r="C179" s="31"/>
      <c r="D179" s="31"/>
      <c r="E179" s="31"/>
      <c r="F179" s="31"/>
      <c r="G179" s="31"/>
    </row>
    <row r="180" ht="14.25" spans="1:7">
      <c r="A180" s="31"/>
      <c r="B180" s="31"/>
      <c r="C180" s="31"/>
      <c r="D180" s="31"/>
      <c r="E180" s="31"/>
      <c r="F180" s="31"/>
      <c r="G180" s="31"/>
    </row>
    <row r="181" ht="14.25" spans="1:7">
      <c r="A181" s="31"/>
      <c r="B181" s="31"/>
      <c r="C181" s="31"/>
      <c r="D181" s="31"/>
      <c r="E181" s="31"/>
      <c r="F181" s="31"/>
      <c r="G181" s="31"/>
    </row>
    <row r="182" ht="14.25" spans="1:7">
      <c r="A182" s="31"/>
      <c r="B182" s="31"/>
      <c r="C182" s="31"/>
      <c r="D182" s="31"/>
      <c r="E182" s="31"/>
      <c r="F182" s="31"/>
      <c r="G182" s="31"/>
    </row>
    <row r="183" ht="14.25" spans="1:7">
      <c r="A183" s="31"/>
      <c r="B183" s="31"/>
      <c r="C183" s="31"/>
      <c r="D183" s="31"/>
      <c r="E183" s="31"/>
      <c r="F183" s="31"/>
      <c r="G183" s="31"/>
    </row>
    <row r="184" ht="14.25" spans="1:7">
      <c r="A184" s="31"/>
      <c r="B184" s="31"/>
      <c r="C184" s="31"/>
      <c r="D184" s="31"/>
      <c r="E184" s="31"/>
      <c r="F184" s="31"/>
      <c r="G184" s="31"/>
    </row>
    <row r="185" ht="14.25" spans="1:7">
      <c r="A185" s="31"/>
      <c r="B185" s="31"/>
      <c r="C185" s="31"/>
      <c r="D185" s="31"/>
      <c r="E185" s="31"/>
      <c r="F185" s="31"/>
      <c r="G185" s="31"/>
    </row>
    <row r="186" ht="14.25" spans="1:7">
      <c r="A186" s="31"/>
      <c r="B186" s="31"/>
      <c r="C186" s="31"/>
      <c r="D186" s="31"/>
      <c r="E186" s="31"/>
      <c r="F186" s="31"/>
      <c r="G186" s="31"/>
    </row>
    <row r="187" ht="14.25" spans="1:7">
      <c r="A187" s="31"/>
      <c r="B187" s="31"/>
      <c r="C187" s="31"/>
      <c r="D187" s="31"/>
      <c r="E187" s="31"/>
      <c r="F187" s="31"/>
      <c r="G187" s="31"/>
    </row>
    <row r="188" ht="14.25" spans="1:7">
      <c r="A188" s="31"/>
      <c r="B188" s="31"/>
      <c r="C188" s="31"/>
      <c r="D188" s="31"/>
      <c r="E188" s="31"/>
      <c r="F188" s="31"/>
      <c r="G188" s="31"/>
    </row>
    <row r="189" ht="14.25" spans="1:7">
      <c r="A189" s="31"/>
      <c r="B189" s="31"/>
      <c r="C189" s="31"/>
      <c r="D189" s="31"/>
      <c r="E189" s="31"/>
      <c r="F189" s="31"/>
      <c r="G189" s="31"/>
    </row>
    <row r="190" ht="14.25" spans="1:7">
      <c r="A190" s="31"/>
      <c r="B190" s="31"/>
      <c r="C190" s="31"/>
      <c r="D190" s="31"/>
      <c r="E190" s="31"/>
      <c r="F190" s="31"/>
      <c r="G190" s="31"/>
    </row>
    <row r="191" ht="14.25" spans="1:7">
      <c r="A191" s="31"/>
      <c r="B191" s="31"/>
      <c r="C191" s="31"/>
      <c r="D191" s="31"/>
      <c r="E191" s="31"/>
      <c r="F191" s="31"/>
      <c r="G191" s="31"/>
    </row>
    <row r="192" ht="14.25" spans="1:7">
      <c r="A192" s="31"/>
      <c r="B192" s="31"/>
      <c r="C192" s="31"/>
      <c r="D192" s="31"/>
      <c r="E192" s="31"/>
      <c r="F192" s="31"/>
      <c r="G192" s="31"/>
    </row>
    <row r="193" ht="14.25" spans="1:7">
      <c r="A193" s="31"/>
      <c r="B193" s="31"/>
      <c r="C193" s="31"/>
      <c r="D193" s="31"/>
      <c r="E193" s="31"/>
      <c r="F193" s="31"/>
      <c r="G193" s="31"/>
    </row>
    <row r="194" ht="14.25" spans="1:7">
      <c r="A194" s="31"/>
      <c r="B194" s="31"/>
      <c r="C194" s="31"/>
      <c r="D194" s="31"/>
      <c r="E194" s="31"/>
      <c r="F194" s="31"/>
      <c r="G194" s="31"/>
    </row>
    <row r="195" ht="14.25" spans="1:7">
      <c r="A195" s="31"/>
      <c r="B195" s="31"/>
      <c r="C195" s="31"/>
      <c r="D195" s="31"/>
      <c r="E195" s="31"/>
      <c r="F195" s="31"/>
      <c r="G195" s="31"/>
    </row>
    <row r="196" ht="14.25" spans="1:7">
      <c r="A196" s="31"/>
      <c r="B196" s="31"/>
      <c r="C196" s="31"/>
      <c r="D196" s="31"/>
      <c r="E196" s="31"/>
      <c r="F196" s="31"/>
      <c r="G196" s="31"/>
    </row>
    <row r="197" ht="14.25" spans="1:7">
      <c r="A197" s="31"/>
      <c r="B197" s="31"/>
      <c r="C197" s="31"/>
      <c r="D197" s="31"/>
      <c r="E197" s="31"/>
      <c r="F197" s="31"/>
      <c r="G197" s="31"/>
    </row>
    <row r="198" ht="14.25" spans="1:7">
      <c r="A198" s="31"/>
      <c r="B198" s="31"/>
      <c r="C198" s="31"/>
      <c r="D198" s="31"/>
      <c r="E198" s="31"/>
      <c r="F198" s="31"/>
      <c r="G198" s="31"/>
    </row>
    <row r="199" ht="14.25" spans="1:7">
      <c r="A199" s="31"/>
      <c r="B199" s="31"/>
      <c r="C199" s="31"/>
      <c r="D199" s="31"/>
      <c r="E199" s="31"/>
      <c r="F199" s="31"/>
      <c r="G199" s="31"/>
    </row>
    <row r="200" ht="14.25" spans="1:7">
      <c r="A200" s="31"/>
      <c r="B200" s="31"/>
      <c r="C200" s="31"/>
      <c r="D200" s="31"/>
      <c r="E200" s="31"/>
      <c r="F200" s="31"/>
      <c r="G200" s="31"/>
    </row>
    <row r="201" ht="14.25" spans="1:7">
      <c r="A201" s="31"/>
      <c r="B201" s="31"/>
      <c r="C201" s="31"/>
      <c r="D201" s="31"/>
      <c r="E201" s="31"/>
      <c r="F201" s="31"/>
      <c r="G201" s="31"/>
    </row>
    <row r="202" ht="14.25" spans="1:7">
      <c r="A202" s="31"/>
      <c r="B202" s="31"/>
      <c r="C202" s="31"/>
      <c r="D202" s="31"/>
      <c r="E202" s="31"/>
      <c r="F202" s="31"/>
      <c r="G202" s="31"/>
    </row>
    <row r="203" ht="14.25" spans="1:7">
      <c r="A203" s="31"/>
      <c r="B203" s="31"/>
      <c r="C203" s="31"/>
      <c r="D203" s="31"/>
      <c r="E203" s="31"/>
      <c r="F203" s="31"/>
      <c r="G203" s="31"/>
    </row>
    <row r="204" ht="14.25" spans="1:7">
      <c r="A204" s="31"/>
      <c r="B204" s="31"/>
      <c r="C204" s="31"/>
      <c r="D204" s="31"/>
      <c r="E204" s="31"/>
      <c r="F204" s="31"/>
      <c r="G204" s="31"/>
    </row>
    <row r="205" ht="14.25" spans="1:7">
      <c r="A205" s="31"/>
      <c r="B205" s="31"/>
      <c r="C205" s="31"/>
      <c r="D205" s="31"/>
      <c r="E205" s="31"/>
      <c r="F205" s="31"/>
      <c r="G205" s="31"/>
    </row>
    <row r="206" ht="14.25" spans="1:7">
      <c r="A206" s="31"/>
      <c r="B206" s="31"/>
      <c r="C206" s="31"/>
      <c r="D206" s="31"/>
      <c r="E206" s="31"/>
      <c r="F206" s="31"/>
      <c r="G206" s="31"/>
    </row>
    <row r="207" ht="14.25" spans="1:7">
      <c r="A207" s="31"/>
      <c r="B207" s="31"/>
      <c r="C207" s="31"/>
      <c r="D207" s="31"/>
      <c r="E207" s="31"/>
      <c r="F207" s="31"/>
      <c r="G207" s="31"/>
    </row>
    <row r="208" ht="14.25" spans="1:7">
      <c r="A208" s="31"/>
      <c r="B208" s="31"/>
      <c r="C208" s="31"/>
      <c r="D208" s="31"/>
      <c r="E208" s="31"/>
      <c r="F208" s="31"/>
      <c r="G208" s="31"/>
    </row>
    <row r="209" ht="14.25" spans="1:7">
      <c r="A209" s="31"/>
      <c r="B209" s="31"/>
      <c r="C209" s="31"/>
      <c r="D209" s="31"/>
      <c r="E209" s="31"/>
      <c r="F209" s="31"/>
      <c r="G209" s="31"/>
    </row>
    <row r="210" ht="14.25" spans="1:7">
      <c r="A210" s="31"/>
      <c r="B210" s="31"/>
      <c r="C210" s="31"/>
      <c r="D210" s="31"/>
      <c r="E210" s="31"/>
      <c r="F210" s="31"/>
      <c r="G210" s="31"/>
    </row>
    <row r="211" ht="14.25" spans="1:7">
      <c r="A211" s="31"/>
      <c r="B211" s="31"/>
      <c r="C211" s="31"/>
      <c r="D211" s="31"/>
      <c r="E211" s="31"/>
      <c r="F211" s="31"/>
      <c r="G211" s="31"/>
    </row>
    <row r="212" ht="14.25" spans="1:7">
      <c r="A212" s="31"/>
      <c r="B212" s="31"/>
      <c r="C212" s="31"/>
      <c r="D212" s="31"/>
      <c r="E212" s="31"/>
      <c r="F212" s="31"/>
      <c r="G212" s="31"/>
    </row>
    <row r="213" ht="14.25" spans="1:7">
      <c r="A213" s="31"/>
      <c r="B213" s="31"/>
      <c r="C213" s="31"/>
      <c r="D213" s="31"/>
      <c r="E213" s="31"/>
      <c r="F213" s="31"/>
      <c r="G213" s="31"/>
    </row>
    <row r="214" ht="14.25" spans="1:7">
      <c r="A214" s="31"/>
      <c r="B214" s="31"/>
      <c r="C214" s="31"/>
      <c r="D214" s="31"/>
      <c r="E214" s="31"/>
      <c r="F214" s="31"/>
      <c r="G214" s="31"/>
    </row>
    <row r="215" ht="14.25" spans="1:7">
      <c r="A215" s="31"/>
      <c r="B215" s="31"/>
      <c r="C215" s="31"/>
      <c r="D215" s="31"/>
      <c r="E215" s="31"/>
      <c r="F215" s="31"/>
      <c r="G215" s="31"/>
    </row>
    <row r="216" ht="14.25" spans="1:7">
      <c r="A216" s="31"/>
      <c r="B216" s="31"/>
      <c r="C216" s="31"/>
      <c r="D216" s="31"/>
      <c r="E216" s="31"/>
      <c r="F216" s="31"/>
      <c r="G216" s="31"/>
    </row>
    <row r="217" ht="14.25" spans="1:7">
      <c r="A217" s="31"/>
      <c r="B217" s="31"/>
      <c r="C217" s="31"/>
      <c r="D217" s="31"/>
      <c r="E217" s="31"/>
      <c r="F217" s="31"/>
      <c r="G217" s="31"/>
    </row>
    <row r="218" ht="14.25" spans="1:7">
      <c r="A218" s="31"/>
      <c r="B218" s="31"/>
      <c r="C218" s="31"/>
      <c r="D218" s="31"/>
      <c r="E218" s="31"/>
      <c r="F218" s="31"/>
      <c r="G218" s="31"/>
    </row>
    <row r="219" ht="14.25" spans="1:7">
      <c r="A219" s="31"/>
      <c r="B219" s="31"/>
      <c r="C219" s="31"/>
      <c r="D219" s="31"/>
      <c r="E219" s="31"/>
      <c r="F219" s="31"/>
      <c r="G219" s="31"/>
    </row>
    <row r="220" ht="14.25" spans="1:7">
      <c r="A220" s="31"/>
      <c r="B220" s="31"/>
      <c r="C220" s="31"/>
      <c r="D220" s="31"/>
      <c r="E220" s="31"/>
      <c r="F220" s="31"/>
      <c r="G220" s="31"/>
    </row>
    <row r="221" ht="14.25" spans="1:7">
      <c r="A221" s="31"/>
      <c r="B221" s="31"/>
      <c r="C221" s="31"/>
      <c r="D221" s="31"/>
      <c r="E221" s="31"/>
      <c r="F221" s="31"/>
      <c r="G221" s="31"/>
    </row>
    <row r="222" ht="14.25" spans="1:7">
      <c r="A222" s="31"/>
      <c r="B222" s="31"/>
      <c r="C222" s="31"/>
      <c r="D222" s="31"/>
      <c r="E222" s="31"/>
      <c r="F222" s="31"/>
      <c r="G222" s="31"/>
    </row>
    <row r="223" ht="14.25" spans="1:7">
      <c r="A223" s="31"/>
      <c r="B223" s="31"/>
      <c r="C223" s="31"/>
      <c r="D223" s="31"/>
      <c r="E223" s="31"/>
      <c r="F223" s="31"/>
      <c r="G223" s="31"/>
    </row>
    <row r="224" ht="14.25" spans="1:7">
      <c r="A224" s="31"/>
      <c r="B224" s="31"/>
      <c r="C224" s="31"/>
      <c r="D224" s="31"/>
      <c r="E224" s="31"/>
      <c r="F224" s="31"/>
      <c r="G224" s="31"/>
    </row>
    <row r="225" ht="14.25" spans="1:7">
      <c r="A225" s="31"/>
      <c r="B225" s="31"/>
      <c r="C225" s="31"/>
      <c r="D225" s="31"/>
      <c r="E225" s="31"/>
      <c r="F225" s="31"/>
      <c r="G225" s="31"/>
    </row>
    <row r="226" ht="14.25" spans="1:7">
      <c r="A226" s="31"/>
      <c r="B226" s="31"/>
      <c r="C226" s="31"/>
      <c r="D226" s="31"/>
      <c r="E226" s="31"/>
      <c r="F226" s="31"/>
      <c r="G226" s="31"/>
    </row>
    <row r="227" ht="14.25" spans="1:7">
      <c r="A227" s="31"/>
      <c r="B227" s="31"/>
      <c r="C227" s="31"/>
      <c r="D227" s="31"/>
      <c r="E227" s="31"/>
      <c r="F227" s="31"/>
      <c r="G227" s="31"/>
    </row>
    <row r="228" ht="14.25" spans="1:7">
      <c r="A228" s="31"/>
      <c r="B228" s="31"/>
      <c r="C228" s="31"/>
      <c r="D228" s="31"/>
      <c r="E228" s="31"/>
      <c r="F228" s="31"/>
      <c r="G228" s="31"/>
    </row>
    <row r="229" ht="14.25" spans="1:7">
      <c r="A229" s="31"/>
      <c r="B229" s="31"/>
      <c r="C229" s="31"/>
      <c r="D229" s="31"/>
      <c r="E229" s="31"/>
      <c r="F229" s="31"/>
      <c r="G229" s="31"/>
    </row>
    <row r="230" ht="14.25" spans="1:7">
      <c r="A230" s="31"/>
      <c r="B230" s="31"/>
      <c r="C230" s="31"/>
      <c r="D230" s="31"/>
      <c r="E230" s="31"/>
      <c r="F230" s="31"/>
      <c r="G230" s="31"/>
    </row>
    <row r="231" ht="14.25" spans="1:7">
      <c r="A231" s="31"/>
      <c r="B231" s="31"/>
      <c r="C231" s="31"/>
      <c r="D231" s="31"/>
      <c r="E231" s="31"/>
      <c r="F231" s="31"/>
      <c r="G231" s="31"/>
    </row>
    <row r="232" ht="14.25" spans="1:7">
      <c r="A232" s="31"/>
      <c r="B232" s="31"/>
      <c r="C232" s="31"/>
      <c r="D232" s="31"/>
      <c r="E232" s="31"/>
      <c r="F232" s="31"/>
      <c r="G232" s="31"/>
    </row>
    <row r="233" ht="14.25" spans="1:7">
      <c r="A233" s="31"/>
      <c r="B233" s="31"/>
      <c r="C233" s="31"/>
      <c r="D233" s="31"/>
      <c r="E233" s="31"/>
      <c r="F233" s="31"/>
      <c r="G233" s="31"/>
    </row>
    <row r="234" ht="14.25" spans="1:7">
      <c r="A234" s="31"/>
      <c r="B234" s="31"/>
      <c r="C234" s="31"/>
      <c r="D234" s="31"/>
      <c r="E234" s="31"/>
      <c r="F234" s="31"/>
      <c r="G234" s="31"/>
    </row>
    <row r="235" ht="14.25" spans="1:7">
      <c r="A235" s="31"/>
      <c r="B235" s="31"/>
      <c r="C235" s="31"/>
      <c r="D235" s="31"/>
      <c r="E235" s="31"/>
      <c r="F235" s="31"/>
      <c r="G235" s="31"/>
    </row>
    <row r="236" ht="14.25" spans="1:7">
      <c r="A236" s="31"/>
      <c r="B236" s="31"/>
      <c r="C236" s="31"/>
      <c r="D236" s="31"/>
      <c r="E236" s="31"/>
      <c r="F236" s="31"/>
      <c r="G236" s="31"/>
    </row>
    <row r="237" ht="14.25" spans="1:7">
      <c r="A237" s="31"/>
      <c r="B237" s="31"/>
      <c r="C237" s="31"/>
      <c r="D237" s="31"/>
      <c r="E237" s="31"/>
      <c r="F237" s="31"/>
      <c r="G237" s="31"/>
    </row>
    <row r="238" ht="14.25" spans="1:7">
      <c r="A238" s="31"/>
      <c r="B238" s="31"/>
      <c r="C238" s="31"/>
      <c r="D238" s="31"/>
      <c r="E238" s="31"/>
      <c r="F238" s="31"/>
      <c r="G238" s="31"/>
    </row>
    <row r="239" ht="14.25" spans="1:7">
      <c r="A239" s="31"/>
      <c r="B239" s="31"/>
      <c r="C239" s="31"/>
      <c r="D239" s="31"/>
      <c r="E239" s="31"/>
      <c r="F239" s="31"/>
      <c r="G239" s="31"/>
    </row>
    <row r="240" ht="14.25" spans="1:7">
      <c r="A240" s="31"/>
      <c r="B240" s="31"/>
      <c r="C240" s="31"/>
      <c r="D240" s="31"/>
      <c r="E240" s="31"/>
      <c r="F240" s="31"/>
      <c r="G240" s="31"/>
    </row>
    <row r="241" ht="14.25" spans="1:7">
      <c r="A241" s="31"/>
      <c r="B241" s="31"/>
      <c r="C241" s="31"/>
      <c r="D241" s="31"/>
      <c r="E241" s="31"/>
      <c r="F241" s="31"/>
      <c r="G241" s="31"/>
    </row>
    <row r="242" ht="14.25" spans="1:7">
      <c r="A242" s="31"/>
      <c r="B242" s="31"/>
      <c r="C242" s="31"/>
      <c r="D242" s="31"/>
      <c r="E242" s="31"/>
      <c r="F242" s="31"/>
      <c r="G242" s="31"/>
    </row>
    <row r="243" ht="14.25" spans="1:7">
      <c r="A243" s="31"/>
      <c r="B243" s="31"/>
      <c r="C243" s="31"/>
      <c r="D243" s="31"/>
      <c r="E243" s="31"/>
      <c r="F243" s="31"/>
      <c r="G243" s="31"/>
    </row>
    <row r="244" ht="14.25" spans="1:7">
      <c r="A244" s="31"/>
      <c r="B244" s="31"/>
      <c r="C244" s="31"/>
      <c r="D244" s="31"/>
      <c r="E244" s="31"/>
      <c r="F244" s="31"/>
      <c r="G244" s="31"/>
    </row>
  </sheetData>
  <mergeCells count="7">
    <mergeCell ref="A1:G1"/>
    <mergeCell ref="A2:E2"/>
    <mergeCell ref="F2:G2"/>
    <mergeCell ref="A19:C19"/>
    <mergeCell ref="D19:E19"/>
    <mergeCell ref="F19:G19"/>
    <mergeCell ref="A3:B4"/>
  </mergeCells>
  <pageMargins left="0.699305555555556" right="0.699305555555556" top="0.75" bottom="0.75" header="0.3" footer="0.3"/>
  <pageSetup paperSize="9" orientation="landscape"/>
  <headerFooter/>
  <ignoredErrors>
    <ignoredError sqref="F5:F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M254"/>
  <sheetViews>
    <sheetView tabSelected="1" workbookViewId="0">
      <selection activeCell="E24" sqref="E24"/>
    </sheetView>
  </sheetViews>
  <sheetFormatPr defaultColWidth="9" defaultRowHeight="13.5"/>
  <cols>
    <col min="1" max="1" width="9.55" style="59" customWidth="1"/>
    <col min="2" max="2" width="32.1833333333333" style="59" customWidth="1"/>
    <col min="3" max="3" width="14.8833333333333" style="59" customWidth="1"/>
    <col min="4" max="4" width="17.3833333333333" style="59" customWidth="1"/>
    <col min="5" max="5" width="16.3833333333333" style="59" customWidth="1"/>
    <col min="6" max="6" width="15.3833333333333" style="59" customWidth="1"/>
    <col min="7" max="7" width="15.8833333333333" style="59" customWidth="1"/>
    <col min="8" max="8" width="15.55" style="59" customWidth="1"/>
    <col min="9" max="16384" width="9" style="59"/>
  </cols>
  <sheetData>
    <row r="1" ht="27" spans="1:247">
      <c r="A1" s="3" t="s">
        <v>30</v>
      </c>
      <c r="B1" s="3"/>
      <c r="C1" s="3"/>
      <c r="D1" s="3"/>
      <c r="E1" s="3"/>
      <c r="F1" s="3"/>
      <c r="G1" s="3"/>
      <c r="H1" s="3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</row>
    <row r="2" customFormat="1" ht="24" customHeight="1" spans="1:7">
      <c r="A2" s="5" t="s">
        <v>1</v>
      </c>
      <c r="B2" s="5"/>
      <c r="C2" s="5"/>
      <c r="D2" s="5"/>
      <c r="E2" s="5"/>
      <c r="F2" s="330" t="s">
        <v>2</v>
      </c>
      <c r="G2" s="330"/>
    </row>
    <row r="3" ht="14.25" spans="1:247">
      <c r="A3" s="331" t="s">
        <v>31</v>
      </c>
      <c r="B3" s="332" t="s">
        <v>32</v>
      </c>
      <c r="C3" s="332" t="s">
        <v>4</v>
      </c>
      <c r="D3" s="332" t="s">
        <v>33</v>
      </c>
      <c r="E3" s="332" t="s">
        <v>6</v>
      </c>
      <c r="F3" s="332" t="s">
        <v>34</v>
      </c>
      <c r="G3" s="332" t="s">
        <v>35</v>
      </c>
      <c r="H3" s="333" t="s">
        <v>36</v>
      </c>
      <c r="I3" s="288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</row>
    <row r="4" ht="14.25" spans="1:247">
      <c r="A4" s="334"/>
      <c r="B4" s="335" t="s">
        <v>37</v>
      </c>
      <c r="C4" s="335" t="s">
        <v>38</v>
      </c>
      <c r="D4" s="335" t="s">
        <v>39</v>
      </c>
      <c r="E4" s="335" t="s">
        <v>40</v>
      </c>
      <c r="F4" s="335" t="s">
        <v>41</v>
      </c>
      <c r="G4" s="335" t="s">
        <v>41</v>
      </c>
      <c r="H4" s="336"/>
      <c r="I4" s="288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</row>
    <row r="5" ht="27" customHeight="1" spans="1:247">
      <c r="A5" s="337" t="s">
        <v>42</v>
      </c>
      <c r="B5" s="338" t="s">
        <v>43</v>
      </c>
      <c r="C5" s="339">
        <v>270000</v>
      </c>
      <c r="D5" s="340"/>
      <c r="E5" s="341">
        <v>60000</v>
      </c>
      <c r="F5" s="341">
        <f>E5-C5</f>
        <v>-210000</v>
      </c>
      <c r="G5" s="342">
        <f>F5/C5*100</f>
        <v>-77.7777777777778</v>
      </c>
      <c r="H5" s="343"/>
      <c r="I5" s="293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</row>
    <row r="6" ht="27" customHeight="1" spans="1:247">
      <c r="A6" s="337" t="s">
        <v>44</v>
      </c>
      <c r="B6" s="241" t="s">
        <v>45</v>
      </c>
      <c r="C6" s="16"/>
      <c r="D6" s="16"/>
      <c r="E6" s="344"/>
      <c r="F6" s="341"/>
      <c r="G6" s="342"/>
      <c r="H6" s="46"/>
      <c r="I6" s="293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25"/>
      <c r="GI6" s="125"/>
      <c r="GJ6" s="125"/>
      <c r="GK6" s="125"/>
      <c r="GL6" s="125"/>
      <c r="GM6" s="125"/>
      <c r="GN6" s="125"/>
      <c r="GO6" s="125"/>
      <c r="GP6" s="125"/>
      <c r="GQ6" s="125"/>
      <c r="GR6" s="125"/>
      <c r="GS6" s="125"/>
      <c r="GT6" s="125"/>
      <c r="GU6" s="125"/>
      <c r="GV6" s="125"/>
      <c r="GW6" s="125"/>
      <c r="GX6" s="125"/>
      <c r="GY6" s="125"/>
      <c r="GZ6" s="125"/>
      <c r="HA6" s="125"/>
      <c r="HB6" s="125"/>
      <c r="HC6" s="125"/>
      <c r="HD6" s="125"/>
      <c r="HE6" s="125"/>
      <c r="HF6" s="125"/>
      <c r="HG6" s="125"/>
      <c r="HH6" s="125"/>
      <c r="HI6" s="125"/>
      <c r="HJ6" s="125"/>
      <c r="HK6" s="125"/>
      <c r="HL6" s="125"/>
      <c r="HM6" s="125"/>
      <c r="HN6" s="125"/>
      <c r="HO6" s="125"/>
      <c r="HP6" s="125"/>
      <c r="HQ6" s="125"/>
      <c r="HR6" s="125"/>
      <c r="HS6" s="125"/>
      <c r="HT6" s="125"/>
      <c r="HU6" s="125"/>
      <c r="HV6" s="125"/>
      <c r="HW6" s="125"/>
      <c r="HX6" s="125"/>
      <c r="HY6" s="125"/>
      <c r="HZ6" s="125"/>
      <c r="IA6" s="125"/>
      <c r="IB6" s="125"/>
      <c r="IC6" s="125"/>
      <c r="ID6" s="125"/>
      <c r="IE6" s="125"/>
      <c r="IF6" s="125"/>
      <c r="IG6" s="125"/>
      <c r="IH6" s="125"/>
      <c r="II6" s="125"/>
      <c r="IJ6" s="125"/>
      <c r="IK6" s="125"/>
      <c r="IL6" s="125"/>
      <c r="IM6" s="125"/>
    </row>
    <row r="7" ht="27" customHeight="1" spans="1:247">
      <c r="A7" s="337" t="s">
        <v>46</v>
      </c>
      <c r="B7" s="241" t="s">
        <v>47</v>
      </c>
      <c r="C7" s="16"/>
      <c r="D7" s="16"/>
      <c r="E7" s="344"/>
      <c r="F7" s="341"/>
      <c r="G7" s="342"/>
      <c r="H7" s="46"/>
      <c r="I7" s="293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/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/>
      <c r="IK7" s="125"/>
      <c r="IL7" s="125"/>
      <c r="IM7" s="125"/>
    </row>
    <row r="8" ht="27" customHeight="1" spans="1:247">
      <c r="A8" s="337" t="s">
        <v>48</v>
      </c>
      <c r="B8" s="241" t="s">
        <v>49</v>
      </c>
      <c r="C8" s="16"/>
      <c r="D8" s="16"/>
      <c r="E8" s="344"/>
      <c r="F8" s="341"/>
      <c r="G8" s="342"/>
      <c r="H8" s="46"/>
      <c r="I8" s="293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25"/>
      <c r="GI8" s="125"/>
      <c r="GJ8" s="125"/>
      <c r="GK8" s="125"/>
      <c r="GL8" s="125"/>
      <c r="GM8" s="125"/>
      <c r="GN8" s="125"/>
      <c r="GO8" s="125"/>
      <c r="GP8" s="125"/>
      <c r="GQ8" s="125"/>
      <c r="GR8" s="125"/>
      <c r="GS8" s="125"/>
      <c r="GT8" s="125"/>
      <c r="GU8" s="125"/>
      <c r="GV8" s="125"/>
      <c r="GW8" s="125"/>
      <c r="GX8" s="125"/>
      <c r="GY8" s="125"/>
      <c r="GZ8" s="125"/>
      <c r="HA8" s="125"/>
      <c r="HB8" s="125"/>
      <c r="HC8" s="125"/>
      <c r="HD8" s="125"/>
      <c r="HE8" s="125"/>
      <c r="HF8" s="125"/>
      <c r="HG8" s="125"/>
      <c r="HH8" s="125"/>
      <c r="HI8" s="125"/>
      <c r="HJ8" s="125"/>
      <c r="HK8" s="125"/>
      <c r="HL8" s="125"/>
      <c r="HM8" s="125"/>
      <c r="HN8" s="125"/>
      <c r="HO8" s="125"/>
      <c r="HP8" s="125"/>
      <c r="HQ8" s="125"/>
      <c r="HR8" s="125"/>
      <c r="HS8" s="125"/>
      <c r="HT8" s="125"/>
      <c r="HU8" s="125"/>
      <c r="HV8" s="125"/>
      <c r="HW8" s="125"/>
      <c r="HX8" s="125"/>
      <c r="HY8" s="125"/>
      <c r="HZ8" s="125"/>
      <c r="IA8" s="125"/>
      <c r="IB8" s="125"/>
      <c r="IC8" s="125"/>
      <c r="ID8" s="125"/>
      <c r="IE8" s="125"/>
      <c r="IF8" s="125"/>
      <c r="IG8" s="125"/>
      <c r="IH8" s="125"/>
      <c r="II8" s="125"/>
      <c r="IJ8" s="125"/>
      <c r="IK8" s="125"/>
      <c r="IL8" s="125"/>
      <c r="IM8" s="125"/>
    </row>
    <row r="9" ht="27" customHeight="1" spans="1:247">
      <c r="A9" s="337" t="s">
        <v>50</v>
      </c>
      <c r="B9" s="241" t="s">
        <v>51</v>
      </c>
      <c r="C9" s="16"/>
      <c r="D9" s="16"/>
      <c r="E9" s="344"/>
      <c r="F9" s="341"/>
      <c r="G9" s="342"/>
      <c r="H9" s="46"/>
      <c r="I9" s="293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25"/>
      <c r="GI9" s="125"/>
      <c r="GJ9" s="125"/>
      <c r="GK9" s="125"/>
      <c r="GL9" s="125"/>
      <c r="GM9" s="125"/>
      <c r="GN9" s="125"/>
      <c r="GO9" s="125"/>
      <c r="GP9" s="125"/>
      <c r="GQ9" s="125"/>
      <c r="GR9" s="125"/>
      <c r="GS9" s="125"/>
      <c r="GT9" s="125"/>
      <c r="GU9" s="125"/>
      <c r="GV9" s="125"/>
      <c r="GW9" s="125"/>
      <c r="GX9" s="125"/>
      <c r="GY9" s="125"/>
      <c r="GZ9" s="125"/>
      <c r="HA9" s="125"/>
      <c r="HB9" s="125"/>
      <c r="HC9" s="125"/>
      <c r="HD9" s="125"/>
      <c r="HE9" s="125"/>
      <c r="HF9" s="125"/>
      <c r="HG9" s="125"/>
      <c r="HH9" s="125"/>
      <c r="HI9" s="125"/>
      <c r="HJ9" s="125"/>
      <c r="HK9" s="125"/>
      <c r="HL9" s="125"/>
      <c r="HM9" s="125"/>
      <c r="HN9" s="125"/>
      <c r="HO9" s="125"/>
      <c r="HP9" s="125"/>
      <c r="HQ9" s="125"/>
      <c r="HR9" s="125"/>
      <c r="HS9" s="125"/>
      <c r="HT9" s="125"/>
      <c r="HU9" s="125"/>
      <c r="HV9" s="125"/>
      <c r="HW9" s="125"/>
      <c r="HX9" s="125"/>
      <c r="HY9" s="125"/>
      <c r="HZ9" s="125"/>
      <c r="IA9" s="125"/>
      <c r="IB9" s="125"/>
      <c r="IC9" s="125"/>
      <c r="ID9" s="125"/>
      <c r="IE9" s="125"/>
      <c r="IF9" s="125"/>
      <c r="IG9" s="125"/>
      <c r="IH9" s="125"/>
      <c r="II9" s="125"/>
      <c r="IJ9" s="125"/>
      <c r="IK9" s="125"/>
      <c r="IL9" s="125"/>
      <c r="IM9" s="125"/>
    </row>
    <row r="10" ht="27" customHeight="1" spans="1:247">
      <c r="A10" s="337" t="s">
        <v>52</v>
      </c>
      <c r="B10" s="241" t="s">
        <v>53</v>
      </c>
      <c r="C10" s="16"/>
      <c r="D10" s="345"/>
      <c r="E10" s="344"/>
      <c r="F10" s="341"/>
      <c r="G10" s="342"/>
      <c r="H10" s="46"/>
      <c r="I10" s="293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</row>
    <row r="11" ht="27" customHeight="1" spans="1:247">
      <c r="A11" s="337" t="s">
        <v>54</v>
      </c>
      <c r="B11" s="241" t="s">
        <v>55</v>
      </c>
      <c r="C11" s="16"/>
      <c r="D11" s="16"/>
      <c r="E11" s="344"/>
      <c r="F11" s="341"/>
      <c r="G11" s="342"/>
      <c r="H11" s="46"/>
      <c r="I11" s="293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</row>
    <row r="12" ht="27" customHeight="1" spans="1:247">
      <c r="A12" s="337" t="s">
        <v>56</v>
      </c>
      <c r="B12" s="241" t="s">
        <v>57</v>
      </c>
      <c r="C12" s="16"/>
      <c r="D12" s="16"/>
      <c r="E12" s="344"/>
      <c r="F12" s="341"/>
      <c r="G12" s="342"/>
      <c r="H12" s="46"/>
      <c r="I12" s="293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25"/>
      <c r="FR12" s="125"/>
      <c r="FS12" s="125"/>
      <c r="FT12" s="125"/>
      <c r="FU12" s="125"/>
      <c r="FV12" s="125"/>
      <c r="FW12" s="125"/>
      <c r="FX12" s="125"/>
      <c r="FY12" s="125"/>
      <c r="FZ12" s="125"/>
      <c r="GA12" s="125"/>
      <c r="GB12" s="125"/>
      <c r="GC12" s="125"/>
      <c r="GD12" s="125"/>
      <c r="GE12" s="125"/>
      <c r="GF12" s="125"/>
      <c r="GG12" s="125"/>
      <c r="GH12" s="125"/>
      <c r="GI12" s="125"/>
      <c r="GJ12" s="125"/>
      <c r="GK12" s="125"/>
      <c r="GL12" s="125"/>
      <c r="GM12" s="125"/>
      <c r="GN12" s="125"/>
      <c r="GO12" s="125"/>
      <c r="GP12" s="125"/>
      <c r="GQ12" s="125"/>
      <c r="GR12" s="125"/>
      <c r="GS12" s="125"/>
      <c r="GT12" s="125"/>
      <c r="GU12" s="125"/>
      <c r="GV12" s="125"/>
      <c r="GW12" s="125"/>
      <c r="GX12" s="125"/>
      <c r="GY12" s="125"/>
      <c r="GZ12" s="125"/>
      <c r="HA12" s="125"/>
      <c r="HB12" s="125"/>
      <c r="HC12" s="125"/>
      <c r="HD12" s="125"/>
      <c r="HE12" s="125"/>
      <c r="HF12" s="125"/>
      <c r="HG12" s="125"/>
      <c r="HH12" s="125"/>
      <c r="HI12" s="125"/>
      <c r="HJ12" s="125"/>
      <c r="HK12" s="125"/>
      <c r="HL12" s="125"/>
      <c r="HM12" s="125"/>
      <c r="HN12" s="125"/>
      <c r="HO12" s="125"/>
      <c r="HP12" s="125"/>
      <c r="HQ12" s="125"/>
      <c r="HR12" s="125"/>
      <c r="HS12" s="125"/>
      <c r="HT12" s="125"/>
      <c r="HU12" s="125"/>
      <c r="HV12" s="125"/>
      <c r="HW12" s="125"/>
      <c r="HX12" s="125"/>
      <c r="HY12" s="125"/>
      <c r="HZ12" s="125"/>
      <c r="IA12" s="125"/>
      <c r="IB12" s="125"/>
      <c r="IC12" s="125"/>
      <c r="ID12" s="125"/>
      <c r="IE12" s="125"/>
      <c r="IF12" s="125"/>
      <c r="IG12" s="125"/>
      <c r="IH12" s="125"/>
      <c r="II12" s="125"/>
      <c r="IJ12" s="125"/>
      <c r="IK12" s="125"/>
      <c r="IL12" s="125"/>
      <c r="IM12" s="125"/>
    </row>
    <row r="13" ht="27" customHeight="1" spans="1:247">
      <c r="A13" s="337" t="s">
        <v>58</v>
      </c>
      <c r="B13" s="241" t="s">
        <v>59</v>
      </c>
      <c r="C13" s="339">
        <v>64331.25</v>
      </c>
      <c r="D13" s="16"/>
      <c r="E13" s="341">
        <v>3385</v>
      </c>
      <c r="F13" s="341">
        <f>E13-C13</f>
        <v>-60946.25</v>
      </c>
      <c r="G13" s="342">
        <f>F13/C13*100</f>
        <v>-94.7381715729136</v>
      </c>
      <c r="H13" s="46"/>
      <c r="I13" s="293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25"/>
      <c r="FR13" s="125"/>
      <c r="FS13" s="125"/>
      <c r="FT13" s="125"/>
      <c r="FU13" s="12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25"/>
      <c r="GI13" s="125"/>
      <c r="GJ13" s="125"/>
      <c r="GK13" s="125"/>
      <c r="GL13" s="125"/>
      <c r="GM13" s="125"/>
      <c r="GN13" s="125"/>
      <c r="GO13" s="125"/>
      <c r="GP13" s="125"/>
      <c r="GQ13" s="125"/>
      <c r="GR13" s="125"/>
      <c r="GS13" s="125"/>
      <c r="GT13" s="125"/>
      <c r="GU13" s="125"/>
      <c r="GV13" s="125"/>
      <c r="GW13" s="125"/>
      <c r="GX13" s="125"/>
      <c r="GY13" s="125"/>
      <c r="GZ13" s="125"/>
      <c r="HA13" s="125"/>
      <c r="HB13" s="125"/>
      <c r="HC13" s="125"/>
      <c r="HD13" s="125"/>
      <c r="HE13" s="125"/>
      <c r="HF13" s="125"/>
      <c r="HG13" s="125"/>
      <c r="HH13" s="125"/>
      <c r="HI13" s="125"/>
      <c r="HJ13" s="125"/>
      <c r="HK13" s="125"/>
      <c r="HL13" s="125"/>
      <c r="HM13" s="125"/>
      <c r="HN13" s="125"/>
      <c r="HO13" s="125"/>
      <c r="HP13" s="125"/>
      <c r="HQ13" s="125"/>
      <c r="HR13" s="125"/>
      <c r="HS13" s="125"/>
      <c r="HT13" s="125"/>
      <c r="HU13" s="125"/>
      <c r="HV13" s="125"/>
      <c r="HW13" s="125"/>
      <c r="HX13" s="125"/>
      <c r="HY13" s="125"/>
      <c r="HZ13" s="125"/>
      <c r="IA13" s="125"/>
      <c r="IB13" s="125"/>
      <c r="IC13" s="125"/>
      <c r="ID13" s="125"/>
      <c r="IE13" s="125"/>
      <c r="IF13" s="125"/>
      <c r="IG13" s="125"/>
      <c r="IH13" s="125"/>
      <c r="II13" s="125"/>
      <c r="IJ13" s="125"/>
      <c r="IK13" s="125"/>
      <c r="IL13" s="125"/>
      <c r="IM13" s="125"/>
    </row>
    <row r="14" ht="27" customHeight="1" spans="1:247">
      <c r="A14" s="337" t="s">
        <v>60</v>
      </c>
      <c r="B14" s="241" t="s">
        <v>61</v>
      </c>
      <c r="C14" s="16"/>
      <c r="D14" s="16"/>
      <c r="E14" s="344"/>
      <c r="F14" s="341"/>
      <c r="G14" s="342"/>
      <c r="H14" s="46"/>
      <c r="I14" s="293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25"/>
      <c r="FM14" s="125"/>
      <c r="FN14" s="125"/>
      <c r="FO14" s="125"/>
      <c r="FP14" s="125"/>
      <c r="FQ14" s="125"/>
      <c r="FR14" s="125"/>
      <c r="FS14" s="125"/>
      <c r="FT14" s="125"/>
      <c r="FU14" s="125"/>
      <c r="FV14" s="125"/>
      <c r="FW14" s="125"/>
      <c r="FX14" s="125"/>
      <c r="FY14" s="125"/>
      <c r="FZ14" s="125"/>
      <c r="GA14" s="125"/>
      <c r="GB14" s="125"/>
      <c r="GC14" s="125"/>
      <c r="GD14" s="125"/>
      <c r="GE14" s="125"/>
      <c r="GF14" s="125"/>
      <c r="GG14" s="125"/>
      <c r="GH14" s="125"/>
      <c r="GI14" s="125"/>
      <c r="GJ14" s="125"/>
      <c r="GK14" s="125"/>
      <c r="GL14" s="125"/>
      <c r="GM14" s="125"/>
      <c r="GN14" s="125"/>
      <c r="GO14" s="125"/>
      <c r="GP14" s="125"/>
      <c r="GQ14" s="125"/>
      <c r="GR14" s="125"/>
      <c r="GS14" s="125"/>
      <c r="GT14" s="125"/>
      <c r="GU14" s="125"/>
      <c r="GV14" s="125"/>
      <c r="GW14" s="125"/>
      <c r="GX14" s="125"/>
      <c r="GY14" s="125"/>
      <c r="GZ14" s="125"/>
      <c r="HA14" s="125"/>
      <c r="HB14" s="125"/>
      <c r="HC14" s="125"/>
      <c r="HD14" s="125"/>
      <c r="HE14" s="125"/>
      <c r="HF14" s="125"/>
      <c r="HG14" s="125"/>
      <c r="HH14" s="125"/>
      <c r="HI14" s="125"/>
      <c r="HJ14" s="125"/>
      <c r="HK14" s="125"/>
      <c r="HL14" s="125"/>
      <c r="HM14" s="125"/>
      <c r="HN14" s="125"/>
      <c r="HO14" s="125"/>
      <c r="HP14" s="125"/>
      <c r="HQ14" s="125"/>
      <c r="HR14" s="125"/>
      <c r="HS14" s="125"/>
      <c r="HT14" s="125"/>
      <c r="HU14" s="125"/>
      <c r="HV14" s="125"/>
      <c r="HW14" s="125"/>
      <c r="HX14" s="125"/>
      <c r="HY14" s="125"/>
      <c r="HZ14" s="125"/>
      <c r="IA14" s="125"/>
      <c r="IB14" s="125"/>
      <c r="IC14" s="125"/>
      <c r="ID14" s="125"/>
      <c r="IE14" s="125"/>
      <c r="IF14" s="125"/>
      <c r="IG14" s="125"/>
      <c r="IH14" s="125"/>
      <c r="II14" s="125"/>
      <c r="IJ14" s="125"/>
      <c r="IK14" s="125"/>
      <c r="IL14" s="125"/>
      <c r="IM14" s="125"/>
    </row>
    <row r="15" ht="27" customHeight="1" spans="1:247">
      <c r="A15" s="337" t="s">
        <v>62</v>
      </c>
      <c r="B15" s="241" t="s">
        <v>63</v>
      </c>
      <c r="C15" s="16"/>
      <c r="D15" s="16"/>
      <c r="E15" s="344"/>
      <c r="F15" s="341"/>
      <c r="G15" s="342"/>
      <c r="H15" s="46"/>
      <c r="I15" s="293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</row>
    <row r="16" ht="27" customHeight="1" spans="1:247">
      <c r="A16" s="337" t="s">
        <v>64</v>
      </c>
      <c r="B16" s="241" t="s">
        <v>65</v>
      </c>
      <c r="C16" s="16"/>
      <c r="D16" s="16"/>
      <c r="E16" s="344"/>
      <c r="F16" s="341"/>
      <c r="G16" s="342"/>
      <c r="H16" s="46"/>
      <c r="I16" s="293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</row>
    <row r="17" ht="27" customHeight="1" spans="1:247">
      <c r="A17" s="337"/>
      <c r="B17" s="241" t="s">
        <v>66</v>
      </c>
      <c r="C17" s="339">
        <v>334331.25</v>
      </c>
      <c r="D17" s="16"/>
      <c r="E17" s="341">
        <f>SUM(E5:E16)</f>
        <v>63385</v>
      </c>
      <c r="F17" s="341">
        <f>E17-C17</f>
        <v>-270946.25</v>
      </c>
      <c r="G17" s="342">
        <f>F17/C17*100</f>
        <v>-81.0412577346569</v>
      </c>
      <c r="H17" s="46"/>
      <c r="I17" s="293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</row>
    <row r="18" ht="27" customHeight="1" spans="1:247">
      <c r="A18" s="270"/>
      <c r="B18" s="241" t="s">
        <v>67</v>
      </c>
      <c r="C18" s="16"/>
      <c r="D18" s="16"/>
      <c r="E18" s="344"/>
      <c r="F18" s="341"/>
      <c r="G18" s="342"/>
      <c r="H18" s="46"/>
      <c r="I18" s="293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</row>
    <row r="19" ht="27" customHeight="1" spans="1:247">
      <c r="A19" s="248"/>
      <c r="B19" s="249" t="s">
        <v>68</v>
      </c>
      <c r="C19" s="346">
        <v>334331.25</v>
      </c>
      <c r="D19" s="21"/>
      <c r="E19" s="347">
        <f>E17</f>
        <v>63385</v>
      </c>
      <c r="F19" s="347">
        <f>E19-C19</f>
        <v>-270946.25</v>
      </c>
      <c r="G19" s="348">
        <f>F19/C19*100</f>
        <v>-81.0412577346569</v>
      </c>
      <c r="H19" s="50"/>
      <c r="I19" s="293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</row>
    <row r="20" ht="18" customHeight="1" spans="1:247">
      <c r="A20" s="349" t="s">
        <v>69</v>
      </c>
      <c r="B20" s="349" t="s">
        <v>70</v>
      </c>
      <c r="C20" s="24" t="s">
        <v>71</v>
      </c>
      <c r="D20" s="24"/>
      <c r="E20" s="24"/>
      <c r="F20" s="25" t="s">
        <v>72</v>
      </c>
      <c r="G20" s="25"/>
      <c r="H20" s="2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</row>
    <row r="21" spans="1:247">
      <c r="A21" s="27"/>
      <c r="B21" s="28"/>
      <c r="C21" s="28"/>
      <c r="D21" s="28"/>
      <c r="E21" s="29"/>
      <c r="F21" s="29"/>
      <c r="G21" s="29"/>
      <c r="H21" s="51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</row>
    <row r="22" ht="14.25" spans="1:247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</row>
    <row r="23" ht="14.25" spans="1:247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</row>
    <row r="24" ht="14.25" spans="1:247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</row>
    <row r="25" ht="14.25" spans="1:247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</row>
    <row r="26" ht="14.25" spans="1:247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</row>
    <row r="27" ht="14.25" spans="1:247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</row>
    <row r="28" ht="14.25" spans="1:247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</row>
    <row r="29" ht="14.25" spans="1:247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</row>
    <row r="30" ht="14.25" spans="1:247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</row>
    <row r="31" ht="14.25" spans="1:247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</row>
    <row r="32" ht="14.25" spans="1:247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</row>
    <row r="33" ht="14.25" spans="1:247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</row>
    <row r="34" ht="14.25" spans="1:247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</row>
    <row r="35" ht="14.25" spans="1:247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</row>
    <row r="36" ht="14.25" spans="1:247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</row>
    <row r="37" ht="14.25" spans="1:247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</row>
    <row r="38" ht="14.25" spans="1:247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</row>
    <row r="39" ht="14.25" spans="1:247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</row>
    <row r="40" ht="14.25" spans="1:247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</row>
    <row r="41" ht="14.25" spans="1:247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</row>
    <row r="42" ht="14.25" spans="1:247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</row>
    <row r="43" ht="14.25" spans="1:247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</row>
    <row r="44" ht="14.25" spans="1:247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</row>
    <row r="45" ht="14.25" spans="1:247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</row>
    <row r="46" ht="14.25" spans="1:247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</row>
    <row r="47" ht="14.25" spans="1:247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</row>
    <row r="48" ht="14.25" spans="1:247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</row>
    <row r="49" ht="14.25" spans="1:247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</row>
    <row r="50" ht="14.25" spans="1:247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</row>
    <row r="51" ht="14.25" spans="1:247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</row>
    <row r="52" ht="14.25" spans="1:247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</row>
    <row r="53" ht="14.25" spans="1:247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</row>
    <row r="54" ht="14.25" spans="1:247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</row>
    <row r="55" ht="14.25" spans="1:247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</row>
    <row r="56" ht="14.25" spans="1:247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</row>
    <row r="57" ht="14.25" spans="1:247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</row>
    <row r="58" ht="14.25" spans="1:247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</row>
    <row r="59" ht="14.25" spans="1:247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</row>
    <row r="60" ht="14.25" spans="1:247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</row>
    <row r="61" ht="14.25" spans="1:247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</row>
    <row r="62" ht="14.25" spans="1:247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</row>
    <row r="63" ht="14.25" spans="1:247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</row>
    <row r="64" ht="14.25" spans="1:247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</row>
    <row r="65" ht="14.25" spans="1:247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</row>
    <row r="66" ht="14.25" spans="1:247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</row>
    <row r="67" ht="14.25" spans="1:247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</row>
    <row r="68" ht="14.25" spans="1:247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</row>
    <row r="69" ht="14.25" spans="1:247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</row>
    <row r="70" ht="14.25" spans="1:247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</row>
    <row r="71" ht="14.25" spans="1:247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</row>
    <row r="72" ht="14.25" spans="1:247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</row>
    <row r="73" ht="14.25" spans="1:247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</row>
    <row r="74" ht="14.25" spans="1:247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</row>
    <row r="75" ht="14.25" spans="1:247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</row>
    <row r="76" ht="14.25" spans="1:247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</row>
    <row r="77" ht="14.25" spans="1:247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</row>
    <row r="78" ht="14.25" spans="1:247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</row>
    <row r="79" ht="14.25" spans="1:247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</row>
    <row r="80" ht="14.25" spans="1:247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</row>
    <row r="81" ht="14.25" spans="1:247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</row>
    <row r="82" ht="14.25" spans="1:247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</row>
    <row r="83" ht="14.25" spans="1:247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</row>
    <row r="84" ht="14.25" spans="1:247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</row>
    <row r="85" ht="14.25" spans="1:247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</row>
    <row r="86" ht="14.25" spans="1:247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</row>
    <row r="87" ht="14.25" spans="1:247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</row>
    <row r="88" ht="14.25" spans="1:247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</row>
    <row r="89" ht="14.25" spans="1:247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</row>
    <row r="90" ht="14.25" spans="1:247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</row>
    <row r="91" ht="14.25" spans="1:247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</row>
    <row r="92" ht="14.25" spans="1:247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</row>
    <row r="93" ht="14.25" spans="1:247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</row>
    <row r="94" ht="14.25" spans="1:247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</row>
    <row r="95" ht="14.25" spans="1:247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</row>
    <row r="96" ht="14.25" spans="1:247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</row>
    <row r="97" ht="14.25" spans="1:247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</row>
    <row r="98" ht="14.25" spans="1:247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</row>
    <row r="99" ht="14.25" spans="1:247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</row>
    <row r="100" ht="14.25" spans="1:247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</row>
    <row r="101" ht="14.25" spans="1:247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</row>
    <row r="102" ht="14.25" spans="1:247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</row>
    <row r="103" ht="14.25" spans="1:247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</row>
    <row r="104" ht="14.25" spans="1:247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</row>
    <row r="105" ht="14.25" spans="1:247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</row>
    <row r="106" ht="14.25" spans="1:247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</row>
    <row r="107" ht="14.25" spans="1:247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</row>
    <row r="108" ht="14.25" spans="1:247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</row>
    <row r="109" ht="14.25" spans="1:247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</row>
    <row r="110" ht="14.25" spans="1:247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</row>
    <row r="111" ht="14.25" spans="1:247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</row>
    <row r="112" ht="14.25" spans="1:247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</row>
    <row r="113" ht="14.25" spans="1:247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</row>
    <row r="114" ht="14.25" spans="1:247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</row>
    <row r="115" ht="14.25" spans="1:247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</row>
    <row r="116" ht="14.25" spans="1:247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</row>
    <row r="117" ht="14.25" spans="1:247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</row>
    <row r="118" ht="14.25" spans="1:247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</row>
    <row r="119" ht="14.25" spans="1:247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</row>
    <row r="120" ht="14.25" spans="1:247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</row>
    <row r="121" ht="14.25" spans="1:247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</row>
    <row r="122" ht="14.25" spans="1:247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</row>
    <row r="123" ht="14.25" spans="1:247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</row>
    <row r="124" ht="14.25" spans="1:247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</row>
    <row r="125" ht="14.25" spans="1:247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</row>
    <row r="126" ht="14.25" spans="1:247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</row>
    <row r="127" ht="14.25" spans="1:247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</row>
    <row r="128" ht="14.25" spans="1:247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</row>
    <row r="129" ht="14.25" spans="1:247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</row>
    <row r="130" ht="14.25" spans="1:247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</row>
    <row r="131" ht="14.25" spans="1:247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</row>
    <row r="132" ht="14.25" spans="1:247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</row>
    <row r="133" ht="14.25" spans="1:247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</row>
    <row r="134" ht="14.25" spans="1:247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</row>
    <row r="135" ht="14.25" spans="1:247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</row>
    <row r="136" ht="14.25" spans="1:247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</row>
    <row r="137" ht="14.25" spans="1:247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</row>
    <row r="138" ht="14.25" spans="1:247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</row>
    <row r="139" ht="14.25" spans="1:247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</row>
    <row r="140" ht="14.25" spans="1:247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</row>
    <row r="141" ht="14.25" spans="1:247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</row>
    <row r="142" ht="14.25" spans="1:247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</row>
    <row r="143" ht="14.25" spans="1:247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</row>
    <row r="144" ht="14.25" spans="1:247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</row>
    <row r="145" ht="14.25" spans="1:247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</row>
    <row r="146" ht="14.25" spans="1:247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</row>
    <row r="147" ht="14.25" spans="1:247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</row>
    <row r="148" ht="14.25" spans="1:247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</row>
    <row r="149" ht="14.25" spans="1:247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</row>
    <row r="150" ht="14.25" spans="1:247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</row>
    <row r="151" ht="14.25" spans="1:247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</row>
    <row r="152" ht="14.25" spans="1:247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</row>
    <row r="153" ht="14.25" spans="1:247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</row>
    <row r="154" ht="14.25" spans="1:247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</row>
    <row r="155" ht="14.25" spans="1:247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</row>
    <row r="156" ht="14.25" spans="1:247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</row>
    <row r="157" ht="14.25" spans="1:247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</row>
    <row r="158" ht="14.25" spans="1:247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</row>
    <row r="159" ht="14.25" spans="1:247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</row>
    <row r="160" ht="14.25" spans="1:247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</row>
    <row r="161" ht="14.25" spans="1:247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</row>
    <row r="162" ht="14.25" spans="1:247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</row>
    <row r="163" ht="14.25" spans="1:247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</row>
    <row r="164" ht="14.25" spans="1:247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</row>
    <row r="165" ht="14.25" spans="1:247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</row>
    <row r="166" ht="14.25" spans="1:247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</row>
    <row r="167" ht="14.25" spans="1:247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</row>
    <row r="168" ht="14.25" spans="1:247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</row>
    <row r="169" ht="14.25" spans="1:247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</row>
    <row r="170" ht="14.25" spans="1:247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</row>
    <row r="171" ht="14.25" spans="1:247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</row>
    <row r="172" ht="14.25" spans="1:247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</row>
    <row r="173" ht="14.25" spans="1:247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</row>
    <row r="174" ht="14.25" spans="1:247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</row>
    <row r="175" ht="14.25" spans="1:247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</row>
    <row r="176" ht="14.25" spans="1:247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</row>
    <row r="177" ht="14.25" spans="1:247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</row>
    <row r="178" ht="14.25" spans="1:247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</row>
    <row r="179" ht="14.25" spans="1:247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</row>
    <row r="180" ht="14.25" spans="1:247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</row>
    <row r="181" ht="14.25" spans="1:247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</row>
    <row r="182" ht="14.25" spans="1:247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</row>
    <row r="183" ht="14.25" spans="1:247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</row>
    <row r="184" ht="14.25" spans="1:247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</row>
    <row r="185" ht="14.25" spans="1:247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</row>
    <row r="186" ht="14.25" spans="1:247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</row>
    <row r="187" ht="14.25" spans="1:247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</row>
    <row r="188" ht="14.25" spans="1:247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</row>
    <row r="189" ht="14.25" spans="1:247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</row>
    <row r="190" ht="14.25" spans="1:247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</row>
    <row r="191" ht="14.25" spans="1:247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</row>
    <row r="192" ht="14.25" spans="1:247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</row>
    <row r="193" ht="14.25" spans="1:247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</row>
    <row r="194" ht="14.25" spans="1:247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</row>
    <row r="195" ht="14.25" spans="1:247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</row>
    <row r="196" ht="14.25" spans="1:247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</row>
    <row r="197" ht="14.25" spans="1:247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</row>
    <row r="198" ht="14.25" spans="1:247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</row>
    <row r="199" ht="14.25" spans="1:247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</row>
    <row r="200" ht="14.25" spans="1:247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</row>
    <row r="201" ht="14.25" spans="1:247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</row>
    <row r="202" ht="14.25" spans="1:247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</row>
    <row r="203" ht="14.25" spans="1:247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</row>
    <row r="204" ht="14.25" spans="1:247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</row>
    <row r="205" ht="14.25" spans="1:247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</row>
    <row r="206" ht="14.25" spans="1:247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</row>
    <row r="207" ht="14.25" spans="1:247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</row>
    <row r="208" ht="14.25" spans="1:247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</row>
    <row r="209" ht="14.25" spans="1:247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</row>
    <row r="210" ht="14.25" spans="1:247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</row>
    <row r="211" ht="14.25" spans="1:247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</row>
    <row r="212" ht="14.25" spans="1:247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</row>
    <row r="213" ht="14.25" spans="1:247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</row>
    <row r="214" ht="14.25" spans="1:247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</row>
    <row r="215" ht="14.25" spans="1:247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</row>
    <row r="216" ht="14.25" spans="1:247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</row>
    <row r="217" ht="14.25" spans="1:247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</row>
    <row r="218" ht="14.25" spans="1:247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</row>
    <row r="219" ht="14.25" spans="1:247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</row>
    <row r="220" ht="14.25" spans="1:247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</row>
    <row r="221" ht="14.25" spans="1:247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</row>
    <row r="222" ht="14.25" spans="1:247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</row>
    <row r="223" ht="14.25" spans="1:247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</row>
    <row r="224" ht="14.25" spans="1:247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</row>
    <row r="225" ht="14.25" spans="1:247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</row>
    <row r="226" ht="14.25" spans="1:247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</row>
    <row r="227" ht="14.25" spans="1:247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</row>
    <row r="228" ht="14.25" spans="1:247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</row>
    <row r="229" ht="14.25" spans="1:247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</row>
    <row r="230" ht="14.25" spans="1:247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</row>
    <row r="231" ht="14.25" spans="1:247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</row>
    <row r="232" ht="14.25" spans="1:247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</row>
    <row r="233" ht="14.25" spans="1:247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</row>
    <row r="234" ht="14.25" spans="1:247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</row>
    <row r="235" ht="14.25" spans="1:247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</row>
    <row r="236" ht="14.25" spans="1:247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</row>
    <row r="237" ht="14.25" spans="1:247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</row>
    <row r="238" ht="14.25" spans="1:247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</row>
    <row r="239" ht="14.25" spans="1:247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</row>
    <row r="240" ht="14.25" spans="1:247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</row>
    <row r="241" ht="14.25" spans="1:247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</row>
    <row r="242" ht="14.25" spans="1:247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</row>
    <row r="243" ht="14.25" spans="1:247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</row>
    <row r="244" ht="14.25" spans="1:247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</row>
    <row r="245" ht="14.25" spans="1:247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</row>
    <row r="246" ht="14.25" spans="1:247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</row>
    <row r="247" ht="14.25" spans="1:247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</row>
    <row r="248" ht="14.25" spans="1:247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</row>
    <row r="249" ht="14.25" spans="1:247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</row>
    <row r="250" ht="14.25" spans="1:247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</row>
    <row r="251" ht="14.25" spans="1:247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</row>
    <row r="252" ht="14.25" spans="1:247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</row>
    <row r="253" ht="14.25" spans="1:247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</row>
    <row r="254" ht="14.25" spans="1:247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</row>
  </sheetData>
  <mergeCells count="13">
    <mergeCell ref="A1:H1"/>
    <mergeCell ref="A2:E2"/>
    <mergeCell ref="F2:G2"/>
    <mergeCell ref="C20:E20"/>
    <mergeCell ref="F20:H20"/>
    <mergeCell ref="A3:A4"/>
    <mergeCell ref="B3:B4"/>
    <mergeCell ref="C3:C4"/>
    <mergeCell ref="D3:D4"/>
    <mergeCell ref="E3:E4"/>
    <mergeCell ref="F3:F4"/>
    <mergeCell ref="G3:G4"/>
    <mergeCell ref="H3:H4"/>
  </mergeCells>
  <pageMargins left="0.393055555555556" right="0.393055555555556" top="0.786805555555556" bottom="0.393055555555556" header="0.786805555555556" footer="0.393055555555556"/>
  <pageSetup paperSize="9" orientation="landscape" horizontalDpi="600"/>
  <headerFooter/>
  <ignoredErrors>
    <ignoredError sqref="F5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252"/>
  <sheetViews>
    <sheetView workbookViewId="0">
      <selection activeCell="G2" sqref="G2:J2"/>
    </sheetView>
  </sheetViews>
  <sheetFormatPr defaultColWidth="9" defaultRowHeight="13.5"/>
  <cols>
    <col min="1" max="1" width="5.63333333333333" style="59" customWidth="1"/>
    <col min="2" max="2" width="16.9083333333333" style="59" customWidth="1"/>
    <col min="3" max="3" width="6.75" style="59" customWidth="1"/>
    <col min="4" max="4" width="5.46666666666667" style="59" customWidth="1"/>
    <col min="5" max="5" width="6.5" style="59" customWidth="1"/>
    <col min="6" max="6" width="11.5" style="59" customWidth="1"/>
    <col min="7" max="7" width="8.13333333333333" style="59" customWidth="1"/>
    <col min="8" max="8" width="6.09166666666667" style="59" customWidth="1"/>
    <col min="9" max="9" width="10.8833333333333" style="59" customWidth="1"/>
    <col min="10" max="10" width="9.88333333333333" style="59" customWidth="1"/>
    <col min="11" max="11" width="11" style="59" customWidth="1"/>
    <col min="12" max="12" width="11.5" style="59" customWidth="1"/>
    <col min="13" max="13" width="14.1333333333333" style="59" customWidth="1"/>
    <col min="14" max="16384" width="9" style="59"/>
  </cols>
  <sheetData>
    <row r="1" ht="27" spans="1:252">
      <c r="A1" s="3" t="s">
        <v>73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</row>
    <row r="2" ht="21" customHeight="1" spans="1:252">
      <c r="A2" s="219" t="s">
        <v>74</v>
      </c>
      <c r="B2" s="219"/>
      <c r="C2" s="219"/>
      <c r="D2" s="219"/>
      <c r="E2" s="219"/>
      <c r="F2" s="1"/>
      <c r="G2" s="7" t="s">
        <v>75</v>
      </c>
      <c r="H2" s="7"/>
      <c r="I2" s="7"/>
      <c r="J2" s="7"/>
      <c r="K2" s="32"/>
      <c r="L2" s="33" t="s">
        <v>76</v>
      </c>
      <c r="M2" s="33"/>
      <c r="N2" s="34"/>
      <c r="O2" s="35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</row>
    <row r="3" ht="14.25" spans="1:252">
      <c r="A3" s="8" t="s">
        <v>31</v>
      </c>
      <c r="B3" s="220" t="s">
        <v>77</v>
      </c>
      <c r="C3" s="9" t="s">
        <v>78</v>
      </c>
      <c r="D3" s="9" t="s">
        <v>4</v>
      </c>
      <c r="E3" s="9"/>
      <c r="F3" s="9"/>
      <c r="G3" s="9" t="s">
        <v>79</v>
      </c>
      <c r="H3" s="9" t="s">
        <v>80</v>
      </c>
      <c r="I3" s="36" t="s">
        <v>6</v>
      </c>
      <c r="J3" s="36"/>
      <c r="K3" s="36"/>
      <c r="L3" s="9" t="s">
        <v>35</v>
      </c>
      <c r="M3" s="38" t="s">
        <v>36</v>
      </c>
      <c r="N3" s="288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</row>
    <row r="4" ht="14.25" spans="1:252">
      <c r="A4" s="11"/>
      <c r="B4" s="222"/>
      <c r="C4" s="222" t="s">
        <v>38</v>
      </c>
      <c r="D4" s="98" t="s">
        <v>81</v>
      </c>
      <c r="E4" s="98" t="s">
        <v>82</v>
      </c>
      <c r="F4" s="98" t="s">
        <v>83</v>
      </c>
      <c r="G4" s="222" t="s">
        <v>41</v>
      </c>
      <c r="H4" s="12"/>
      <c r="I4" s="98" t="s">
        <v>84</v>
      </c>
      <c r="J4" s="98" t="s">
        <v>85</v>
      </c>
      <c r="K4" s="98" t="s">
        <v>83</v>
      </c>
      <c r="L4" s="12"/>
      <c r="M4" s="42"/>
      <c r="N4" s="288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</row>
    <row r="5" ht="27" customHeight="1" spans="1:252">
      <c r="A5" s="270">
        <v>1</v>
      </c>
      <c r="B5" s="241" t="s">
        <v>86</v>
      </c>
      <c r="C5" s="310"/>
      <c r="D5" s="311"/>
      <c r="E5" s="311"/>
      <c r="F5" s="312">
        <v>270000</v>
      </c>
      <c r="G5" s="313"/>
      <c r="H5" s="313"/>
      <c r="I5" s="312">
        <v>60000</v>
      </c>
      <c r="J5" s="312"/>
      <c r="K5" s="324">
        <v>60000</v>
      </c>
      <c r="L5" s="292"/>
      <c r="M5" s="210"/>
      <c r="N5" s="293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</row>
    <row r="6" ht="27" customHeight="1" spans="1:252">
      <c r="A6" s="270">
        <v>2</v>
      </c>
      <c r="B6" s="275"/>
      <c r="C6" s="310"/>
      <c r="D6" s="271"/>
      <c r="E6" s="271"/>
      <c r="F6" s="314"/>
      <c r="G6" s="313"/>
      <c r="H6" s="313"/>
      <c r="I6" s="325"/>
      <c r="J6" s="312"/>
      <c r="K6" s="312"/>
      <c r="L6" s="295"/>
      <c r="M6" s="210"/>
      <c r="N6" s="293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25"/>
      <c r="GI6" s="125"/>
      <c r="GJ6" s="125"/>
      <c r="GK6" s="125"/>
      <c r="GL6" s="125"/>
      <c r="GM6" s="125"/>
      <c r="GN6" s="125"/>
      <c r="GO6" s="125"/>
      <c r="GP6" s="125"/>
      <c r="GQ6" s="125"/>
      <c r="GR6" s="125"/>
      <c r="GS6" s="125"/>
      <c r="GT6" s="125"/>
      <c r="GU6" s="125"/>
      <c r="GV6" s="125"/>
      <c r="GW6" s="125"/>
      <c r="GX6" s="125"/>
      <c r="GY6" s="125"/>
      <c r="GZ6" s="125"/>
      <c r="HA6" s="125"/>
      <c r="HB6" s="125"/>
      <c r="HC6" s="125"/>
      <c r="HD6" s="125"/>
      <c r="HE6" s="125"/>
      <c r="HF6" s="125"/>
      <c r="HG6" s="125"/>
      <c r="HH6" s="125"/>
      <c r="HI6" s="125"/>
      <c r="HJ6" s="125"/>
      <c r="HK6" s="125"/>
      <c r="HL6" s="125"/>
      <c r="HM6" s="125"/>
      <c r="HN6" s="125"/>
      <c r="HO6" s="125"/>
      <c r="HP6" s="125"/>
      <c r="HQ6" s="125"/>
      <c r="HR6" s="125"/>
      <c r="HS6" s="125"/>
      <c r="HT6" s="125"/>
      <c r="HU6" s="125"/>
      <c r="HV6" s="125"/>
      <c r="HW6" s="125"/>
      <c r="HX6" s="125"/>
      <c r="HY6" s="125"/>
      <c r="HZ6" s="125"/>
      <c r="IA6" s="125"/>
      <c r="IB6" s="125"/>
      <c r="IC6" s="125"/>
      <c r="ID6" s="125"/>
      <c r="IE6" s="125"/>
      <c r="IF6" s="125"/>
      <c r="IG6" s="125"/>
      <c r="IH6" s="125"/>
      <c r="II6" s="125"/>
      <c r="IJ6" s="125"/>
      <c r="IK6" s="125"/>
      <c r="IL6" s="125"/>
      <c r="IM6" s="125"/>
      <c r="IN6" s="125"/>
      <c r="IO6" s="125"/>
      <c r="IP6" s="125"/>
      <c r="IQ6" s="125"/>
      <c r="IR6" s="125"/>
    </row>
    <row r="7" ht="27" customHeight="1" spans="1:252">
      <c r="A7" s="270">
        <v>3</v>
      </c>
      <c r="B7" s="275"/>
      <c r="C7" s="315"/>
      <c r="D7" s="271"/>
      <c r="E7" s="271"/>
      <c r="F7" s="316"/>
      <c r="G7" s="313"/>
      <c r="H7" s="313"/>
      <c r="I7" s="325"/>
      <c r="J7" s="312"/>
      <c r="K7" s="312"/>
      <c r="L7" s="296"/>
      <c r="M7" s="210"/>
      <c r="N7" s="293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/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/>
      <c r="IK7" s="125"/>
      <c r="IL7" s="125"/>
      <c r="IM7" s="125"/>
      <c r="IN7" s="125"/>
      <c r="IO7" s="125"/>
      <c r="IP7" s="125"/>
      <c r="IQ7" s="125"/>
      <c r="IR7" s="125"/>
    </row>
    <row r="8" ht="27" customHeight="1" spans="1:252">
      <c r="A8" s="270">
        <v>4</v>
      </c>
      <c r="B8" s="275"/>
      <c r="C8" s="271"/>
      <c r="D8" s="271"/>
      <c r="E8" s="271"/>
      <c r="F8" s="313"/>
      <c r="G8" s="313"/>
      <c r="H8" s="313"/>
      <c r="I8" s="326"/>
      <c r="J8" s="312"/>
      <c r="K8" s="312"/>
      <c r="L8" s="298"/>
      <c r="M8" s="210"/>
      <c r="N8" s="293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25"/>
      <c r="GI8" s="125"/>
      <c r="GJ8" s="125"/>
      <c r="GK8" s="125"/>
      <c r="GL8" s="125"/>
      <c r="GM8" s="125"/>
      <c r="GN8" s="125"/>
      <c r="GO8" s="125"/>
      <c r="GP8" s="125"/>
      <c r="GQ8" s="125"/>
      <c r="GR8" s="125"/>
      <c r="GS8" s="125"/>
      <c r="GT8" s="125"/>
      <c r="GU8" s="125"/>
      <c r="GV8" s="125"/>
      <c r="GW8" s="125"/>
      <c r="GX8" s="125"/>
      <c r="GY8" s="125"/>
      <c r="GZ8" s="125"/>
      <c r="HA8" s="125"/>
      <c r="HB8" s="125"/>
      <c r="HC8" s="125"/>
      <c r="HD8" s="125"/>
      <c r="HE8" s="125"/>
      <c r="HF8" s="125"/>
      <c r="HG8" s="125"/>
      <c r="HH8" s="125"/>
      <c r="HI8" s="125"/>
      <c r="HJ8" s="125"/>
      <c r="HK8" s="125"/>
      <c r="HL8" s="125"/>
      <c r="HM8" s="125"/>
      <c r="HN8" s="125"/>
      <c r="HO8" s="125"/>
      <c r="HP8" s="125"/>
      <c r="HQ8" s="125"/>
      <c r="HR8" s="125"/>
      <c r="HS8" s="125"/>
      <c r="HT8" s="125"/>
      <c r="HU8" s="125"/>
      <c r="HV8" s="125"/>
      <c r="HW8" s="125"/>
      <c r="HX8" s="125"/>
      <c r="HY8" s="125"/>
      <c r="HZ8" s="125"/>
      <c r="IA8" s="125"/>
      <c r="IB8" s="125"/>
      <c r="IC8" s="125"/>
      <c r="ID8" s="125"/>
      <c r="IE8" s="125"/>
      <c r="IF8" s="125"/>
      <c r="IG8" s="125"/>
      <c r="IH8" s="125"/>
      <c r="II8" s="125"/>
      <c r="IJ8" s="125"/>
      <c r="IK8" s="125"/>
      <c r="IL8" s="125"/>
      <c r="IM8" s="125"/>
      <c r="IN8" s="125"/>
      <c r="IO8" s="125"/>
      <c r="IP8" s="125"/>
      <c r="IQ8" s="125"/>
      <c r="IR8" s="125"/>
    </row>
    <row r="9" ht="27" customHeight="1" spans="1:252">
      <c r="A9" s="270">
        <v>5</v>
      </c>
      <c r="B9" s="275"/>
      <c r="C9" s="271"/>
      <c r="D9" s="271"/>
      <c r="E9" s="271"/>
      <c r="F9" s="313"/>
      <c r="G9" s="313"/>
      <c r="H9" s="313"/>
      <c r="I9" s="326"/>
      <c r="J9" s="312"/>
      <c r="K9" s="312"/>
      <c r="L9" s="298"/>
      <c r="M9" s="210"/>
      <c r="N9" s="293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25"/>
      <c r="GI9" s="125"/>
      <c r="GJ9" s="125"/>
      <c r="GK9" s="125"/>
      <c r="GL9" s="125"/>
      <c r="GM9" s="125"/>
      <c r="GN9" s="125"/>
      <c r="GO9" s="125"/>
      <c r="GP9" s="125"/>
      <c r="GQ9" s="125"/>
      <c r="GR9" s="125"/>
      <c r="GS9" s="125"/>
      <c r="GT9" s="125"/>
      <c r="GU9" s="125"/>
      <c r="GV9" s="125"/>
      <c r="GW9" s="125"/>
      <c r="GX9" s="125"/>
      <c r="GY9" s="125"/>
      <c r="GZ9" s="125"/>
      <c r="HA9" s="125"/>
      <c r="HB9" s="125"/>
      <c r="HC9" s="125"/>
      <c r="HD9" s="125"/>
      <c r="HE9" s="125"/>
      <c r="HF9" s="125"/>
      <c r="HG9" s="125"/>
      <c r="HH9" s="125"/>
      <c r="HI9" s="125"/>
      <c r="HJ9" s="125"/>
      <c r="HK9" s="125"/>
      <c r="HL9" s="125"/>
      <c r="HM9" s="125"/>
      <c r="HN9" s="125"/>
      <c r="HO9" s="125"/>
      <c r="HP9" s="125"/>
      <c r="HQ9" s="125"/>
      <c r="HR9" s="125"/>
      <c r="HS9" s="125"/>
      <c r="HT9" s="125"/>
      <c r="HU9" s="125"/>
      <c r="HV9" s="125"/>
      <c r="HW9" s="125"/>
      <c r="HX9" s="125"/>
      <c r="HY9" s="125"/>
      <c r="HZ9" s="125"/>
      <c r="IA9" s="125"/>
      <c r="IB9" s="125"/>
      <c r="IC9" s="125"/>
      <c r="ID9" s="125"/>
      <c r="IE9" s="125"/>
      <c r="IF9" s="125"/>
      <c r="IG9" s="125"/>
      <c r="IH9" s="125"/>
      <c r="II9" s="125"/>
      <c r="IJ9" s="125"/>
      <c r="IK9" s="125"/>
      <c r="IL9" s="125"/>
      <c r="IM9" s="125"/>
      <c r="IN9" s="125"/>
      <c r="IO9" s="125"/>
      <c r="IP9" s="125"/>
      <c r="IQ9" s="125"/>
      <c r="IR9" s="125"/>
    </row>
    <row r="10" ht="27" customHeight="1" spans="1:252">
      <c r="A10" s="270">
        <v>6</v>
      </c>
      <c r="B10" s="275"/>
      <c r="C10" s="271"/>
      <c r="D10" s="317"/>
      <c r="E10" s="271"/>
      <c r="F10" s="313"/>
      <c r="G10" s="313"/>
      <c r="H10" s="313"/>
      <c r="I10" s="326"/>
      <c r="J10" s="312"/>
      <c r="K10" s="312"/>
      <c r="L10" s="298"/>
      <c r="M10" s="210"/>
      <c r="N10" s="293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  <c r="IQ10" s="125"/>
      <c r="IR10" s="125"/>
    </row>
    <row r="11" ht="27" customHeight="1" spans="1:252">
      <c r="A11" s="270">
        <v>7</v>
      </c>
      <c r="B11" s="275"/>
      <c r="C11" s="271"/>
      <c r="D11" s="271"/>
      <c r="E11" s="271"/>
      <c r="F11" s="313"/>
      <c r="G11" s="313"/>
      <c r="H11" s="313"/>
      <c r="I11" s="326"/>
      <c r="J11" s="312"/>
      <c r="K11" s="312"/>
      <c r="L11" s="298"/>
      <c r="M11" s="210"/>
      <c r="N11" s="293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  <c r="IQ11" s="125"/>
      <c r="IR11" s="125"/>
    </row>
    <row r="12" ht="27" customHeight="1" spans="1:252">
      <c r="A12" s="270">
        <v>8</v>
      </c>
      <c r="B12" s="275"/>
      <c r="C12" s="271"/>
      <c r="D12" s="271"/>
      <c r="E12" s="271"/>
      <c r="F12" s="313"/>
      <c r="G12" s="313"/>
      <c r="H12" s="313"/>
      <c r="I12" s="326"/>
      <c r="J12" s="312"/>
      <c r="K12" s="312"/>
      <c r="L12" s="298"/>
      <c r="M12" s="210"/>
      <c r="N12" s="293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25"/>
      <c r="FR12" s="125"/>
      <c r="FS12" s="125"/>
      <c r="FT12" s="125"/>
      <c r="FU12" s="125"/>
      <c r="FV12" s="125"/>
      <c r="FW12" s="125"/>
      <c r="FX12" s="125"/>
      <c r="FY12" s="125"/>
      <c r="FZ12" s="125"/>
      <c r="GA12" s="125"/>
      <c r="GB12" s="125"/>
      <c r="GC12" s="125"/>
      <c r="GD12" s="125"/>
      <c r="GE12" s="125"/>
      <c r="GF12" s="125"/>
      <c r="GG12" s="125"/>
      <c r="GH12" s="125"/>
      <c r="GI12" s="125"/>
      <c r="GJ12" s="125"/>
      <c r="GK12" s="125"/>
      <c r="GL12" s="125"/>
      <c r="GM12" s="125"/>
      <c r="GN12" s="125"/>
      <c r="GO12" s="125"/>
      <c r="GP12" s="125"/>
      <c r="GQ12" s="125"/>
      <c r="GR12" s="125"/>
      <c r="GS12" s="125"/>
      <c r="GT12" s="125"/>
      <c r="GU12" s="125"/>
      <c r="GV12" s="125"/>
      <c r="GW12" s="125"/>
      <c r="GX12" s="125"/>
      <c r="GY12" s="125"/>
      <c r="GZ12" s="125"/>
      <c r="HA12" s="125"/>
      <c r="HB12" s="125"/>
      <c r="HC12" s="125"/>
      <c r="HD12" s="125"/>
      <c r="HE12" s="125"/>
      <c r="HF12" s="125"/>
      <c r="HG12" s="125"/>
      <c r="HH12" s="125"/>
      <c r="HI12" s="125"/>
      <c r="HJ12" s="125"/>
      <c r="HK12" s="125"/>
      <c r="HL12" s="125"/>
      <c r="HM12" s="125"/>
      <c r="HN12" s="125"/>
      <c r="HO12" s="125"/>
      <c r="HP12" s="125"/>
      <c r="HQ12" s="125"/>
      <c r="HR12" s="125"/>
      <c r="HS12" s="125"/>
      <c r="HT12" s="125"/>
      <c r="HU12" s="125"/>
      <c r="HV12" s="125"/>
      <c r="HW12" s="125"/>
      <c r="HX12" s="125"/>
      <c r="HY12" s="125"/>
      <c r="HZ12" s="125"/>
      <c r="IA12" s="125"/>
      <c r="IB12" s="125"/>
      <c r="IC12" s="125"/>
      <c r="ID12" s="125"/>
      <c r="IE12" s="125"/>
      <c r="IF12" s="125"/>
      <c r="IG12" s="125"/>
      <c r="IH12" s="125"/>
      <c r="II12" s="125"/>
      <c r="IJ12" s="125"/>
      <c r="IK12" s="125"/>
      <c r="IL12" s="125"/>
      <c r="IM12" s="125"/>
      <c r="IN12" s="125"/>
      <c r="IO12" s="125"/>
      <c r="IP12" s="125"/>
      <c r="IQ12" s="125"/>
      <c r="IR12" s="125"/>
    </row>
    <row r="13" ht="27" customHeight="1" spans="1:252">
      <c r="A13" s="270">
        <v>13</v>
      </c>
      <c r="B13" s="275"/>
      <c r="C13" s="271"/>
      <c r="D13" s="271"/>
      <c r="E13" s="271"/>
      <c r="F13" s="313"/>
      <c r="G13" s="313"/>
      <c r="H13" s="313"/>
      <c r="I13" s="326"/>
      <c r="J13" s="312"/>
      <c r="K13" s="312"/>
      <c r="L13" s="298"/>
      <c r="M13" s="210"/>
      <c r="N13" s="293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25"/>
      <c r="FR13" s="125"/>
      <c r="FS13" s="125"/>
      <c r="FT13" s="125"/>
      <c r="FU13" s="12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25"/>
      <c r="GI13" s="125"/>
      <c r="GJ13" s="125"/>
      <c r="GK13" s="125"/>
      <c r="GL13" s="125"/>
      <c r="GM13" s="125"/>
      <c r="GN13" s="125"/>
      <c r="GO13" s="125"/>
      <c r="GP13" s="125"/>
      <c r="GQ13" s="125"/>
      <c r="GR13" s="125"/>
      <c r="GS13" s="125"/>
      <c r="GT13" s="125"/>
      <c r="GU13" s="125"/>
      <c r="GV13" s="125"/>
      <c r="GW13" s="125"/>
      <c r="GX13" s="125"/>
      <c r="GY13" s="125"/>
      <c r="GZ13" s="125"/>
      <c r="HA13" s="125"/>
      <c r="HB13" s="125"/>
      <c r="HC13" s="125"/>
      <c r="HD13" s="125"/>
      <c r="HE13" s="125"/>
      <c r="HF13" s="125"/>
      <c r="HG13" s="125"/>
      <c r="HH13" s="125"/>
      <c r="HI13" s="125"/>
      <c r="HJ13" s="125"/>
      <c r="HK13" s="125"/>
      <c r="HL13" s="125"/>
      <c r="HM13" s="125"/>
      <c r="HN13" s="125"/>
      <c r="HO13" s="125"/>
      <c r="HP13" s="125"/>
      <c r="HQ13" s="125"/>
      <c r="HR13" s="125"/>
      <c r="HS13" s="125"/>
      <c r="HT13" s="125"/>
      <c r="HU13" s="125"/>
      <c r="HV13" s="125"/>
      <c r="HW13" s="125"/>
      <c r="HX13" s="125"/>
      <c r="HY13" s="125"/>
      <c r="HZ13" s="125"/>
      <c r="IA13" s="125"/>
      <c r="IB13" s="125"/>
      <c r="IC13" s="125"/>
      <c r="ID13" s="125"/>
      <c r="IE13" s="125"/>
      <c r="IF13" s="125"/>
      <c r="IG13" s="125"/>
      <c r="IH13" s="125"/>
      <c r="II13" s="125"/>
      <c r="IJ13" s="125"/>
      <c r="IK13" s="125"/>
      <c r="IL13" s="125"/>
      <c r="IM13" s="125"/>
      <c r="IN13" s="125"/>
      <c r="IO13" s="125"/>
      <c r="IP13" s="125"/>
      <c r="IQ13" s="125"/>
      <c r="IR13" s="125"/>
    </row>
    <row r="14" ht="27" customHeight="1" spans="1:252">
      <c r="A14" s="270">
        <v>14</v>
      </c>
      <c r="B14" s="275"/>
      <c r="C14" s="271"/>
      <c r="D14" s="271"/>
      <c r="E14" s="271"/>
      <c r="F14" s="313"/>
      <c r="G14" s="313"/>
      <c r="H14" s="313"/>
      <c r="I14" s="326"/>
      <c r="J14" s="312"/>
      <c r="K14" s="312"/>
      <c r="L14" s="298"/>
      <c r="M14" s="210"/>
      <c r="N14" s="293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25"/>
      <c r="FM14" s="125"/>
      <c r="FN14" s="125"/>
      <c r="FO14" s="125"/>
      <c r="FP14" s="125"/>
      <c r="FQ14" s="125"/>
      <c r="FR14" s="125"/>
      <c r="FS14" s="125"/>
      <c r="FT14" s="125"/>
      <c r="FU14" s="125"/>
      <c r="FV14" s="125"/>
      <c r="FW14" s="125"/>
      <c r="FX14" s="125"/>
      <c r="FY14" s="125"/>
      <c r="FZ14" s="125"/>
      <c r="GA14" s="125"/>
      <c r="GB14" s="125"/>
      <c r="GC14" s="125"/>
      <c r="GD14" s="125"/>
      <c r="GE14" s="125"/>
      <c r="GF14" s="125"/>
      <c r="GG14" s="125"/>
      <c r="GH14" s="125"/>
      <c r="GI14" s="125"/>
      <c r="GJ14" s="125"/>
      <c r="GK14" s="125"/>
      <c r="GL14" s="125"/>
      <c r="GM14" s="125"/>
      <c r="GN14" s="125"/>
      <c r="GO14" s="125"/>
      <c r="GP14" s="125"/>
      <c r="GQ14" s="125"/>
      <c r="GR14" s="125"/>
      <c r="GS14" s="125"/>
      <c r="GT14" s="125"/>
      <c r="GU14" s="125"/>
      <c r="GV14" s="125"/>
      <c r="GW14" s="125"/>
      <c r="GX14" s="125"/>
      <c r="GY14" s="125"/>
      <c r="GZ14" s="125"/>
      <c r="HA14" s="125"/>
      <c r="HB14" s="125"/>
      <c r="HC14" s="125"/>
      <c r="HD14" s="125"/>
      <c r="HE14" s="125"/>
      <c r="HF14" s="125"/>
      <c r="HG14" s="125"/>
      <c r="HH14" s="125"/>
      <c r="HI14" s="125"/>
      <c r="HJ14" s="125"/>
      <c r="HK14" s="125"/>
      <c r="HL14" s="125"/>
      <c r="HM14" s="125"/>
      <c r="HN14" s="125"/>
      <c r="HO14" s="125"/>
      <c r="HP14" s="125"/>
      <c r="HQ14" s="125"/>
      <c r="HR14" s="125"/>
      <c r="HS14" s="125"/>
      <c r="HT14" s="125"/>
      <c r="HU14" s="125"/>
      <c r="HV14" s="125"/>
      <c r="HW14" s="125"/>
      <c r="HX14" s="125"/>
      <c r="HY14" s="125"/>
      <c r="HZ14" s="125"/>
      <c r="IA14" s="125"/>
      <c r="IB14" s="125"/>
      <c r="IC14" s="125"/>
      <c r="ID14" s="125"/>
      <c r="IE14" s="125"/>
      <c r="IF14" s="125"/>
      <c r="IG14" s="125"/>
      <c r="IH14" s="125"/>
      <c r="II14" s="125"/>
      <c r="IJ14" s="125"/>
      <c r="IK14" s="125"/>
      <c r="IL14" s="125"/>
      <c r="IM14" s="125"/>
      <c r="IN14" s="125"/>
      <c r="IO14" s="125"/>
      <c r="IP14" s="125"/>
      <c r="IQ14" s="125"/>
      <c r="IR14" s="125"/>
    </row>
    <row r="15" ht="27" customHeight="1" spans="1:252">
      <c r="A15" s="270"/>
      <c r="B15" s="241" t="s">
        <v>87</v>
      </c>
      <c r="C15" s="271"/>
      <c r="D15" s="271"/>
      <c r="E15" s="271"/>
      <c r="F15" s="313"/>
      <c r="G15" s="313"/>
      <c r="H15" s="313"/>
      <c r="I15" s="326"/>
      <c r="J15" s="312"/>
      <c r="K15" s="312"/>
      <c r="L15" s="298"/>
      <c r="M15" s="210"/>
      <c r="N15" s="293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</row>
    <row r="16" ht="27" customHeight="1" spans="1:252">
      <c r="A16" s="270"/>
      <c r="B16" s="241" t="s">
        <v>88</v>
      </c>
      <c r="C16" s="271"/>
      <c r="D16" s="271"/>
      <c r="E16" s="271"/>
      <c r="F16" s="313"/>
      <c r="G16" s="313"/>
      <c r="H16" s="313"/>
      <c r="I16" s="326"/>
      <c r="J16" s="312"/>
      <c r="K16" s="312"/>
      <c r="L16" s="298"/>
      <c r="M16" s="210"/>
      <c r="N16" s="293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</row>
    <row r="17" ht="27" customHeight="1" spans="1:252">
      <c r="A17" s="318" t="s">
        <v>88</v>
      </c>
      <c r="B17" s="319"/>
      <c r="C17" s="320"/>
      <c r="D17" s="320"/>
      <c r="E17" s="321"/>
      <c r="F17" s="322">
        <v>270000</v>
      </c>
      <c r="G17" s="323"/>
      <c r="H17" s="323"/>
      <c r="I17" s="322">
        <v>60000</v>
      </c>
      <c r="J17" s="322"/>
      <c r="K17" s="327">
        <v>60000</v>
      </c>
      <c r="L17" s="299"/>
      <c r="M17" s="328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29"/>
      <c r="AN17" s="329"/>
      <c r="AO17" s="329"/>
      <c r="AP17" s="329"/>
      <c r="AQ17" s="329"/>
      <c r="AR17" s="329"/>
      <c r="AS17" s="329"/>
      <c r="AT17" s="329"/>
      <c r="AU17" s="329"/>
      <c r="AV17" s="329"/>
      <c r="AW17" s="329"/>
      <c r="AX17" s="329"/>
      <c r="AY17" s="329"/>
      <c r="AZ17" s="329"/>
      <c r="BA17" s="329"/>
      <c r="BB17" s="329"/>
      <c r="BC17" s="329"/>
      <c r="BD17" s="329"/>
      <c r="BE17" s="329"/>
      <c r="BF17" s="329"/>
      <c r="BG17" s="329"/>
      <c r="BH17" s="329"/>
      <c r="BI17" s="329"/>
      <c r="BJ17" s="329"/>
      <c r="BK17" s="329"/>
      <c r="BL17" s="329"/>
      <c r="BM17" s="329"/>
      <c r="BN17" s="329"/>
      <c r="BO17" s="329"/>
      <c r="BP17" s="329"/>
      <c r="BQ17" s="329"/>
      <c r="BR17" s="329"/>
      <c r="BS17" s="329"/>
      <c r="BT17" s="329"/>
      <c r="BU17" s="329"/>
      <c r="BV17" s="329"/>
      <c r="BW17" s="329"/>
      <c r="BX17" s="329"/>
      <c r="BY17" s="329"/>
      <c r="BZ17" s="329"/>
      <c r="CA17" s="329"/>
      <c r="CB17" s="329"/>
      <c r="CC17" s="329"/>
      <c r="CD17" s="329"/>
      <c r="CE17" s="329"/>
      <c r="CF17" s="329"/>
      <c r="CG17" s="329"/>
      <c r="CH17" s="329"/>
      <c r="CI17" s="329"/>
      <c r="CJ17" s="329"/>
      <c r="CK17" s="329"/>
      <c r="CL17" s="329"/>
      <c r="CM17" s="329"/>
      <c r="CN17" s="329"/>
      <c r="CO17" s="329"/>
      <c r="CP17" s="329"/>
      <c r="CQ17" s="329"/>
      <c r="CR17" s="329"/>
      <c r="CS17" s="329"/>
      <c r="CT17" s="329"/>
      <c r="CU17" s="329"/>
      <c r="CV17" s="329"/>
      <c r="CW17" s="329"/>
      <c r="CX17" s="329"/>
      <c r="CY17" s="329"/>
      <c r="CZ17" s="329"/>
      <c r="DA17" s="329"/>
      <c r="DB17" s="329"/>
      <c r="DC17" s="329"/>
      <c r="DD17" s="329"/>
      <c r="DE17" s="329"/>
      <c r="DF17" s="329"/>
      <c r="DG17" s="329"/>
      <c r="DH17" s="329"/>
      <c r="DI17" s="329"/>
      <c r="DJ17" s="329"/>
      <c r="DK17" s="329"/>
      <c r="DL17" s="329"/>
      <c r="DM17" s="329"/>
      <c r="DN17" s="329"/>
      <c r="DO17" s="329"/>
      <c r="DP17" s="329"/>
      <c r="DQ17" s="329"/>
      <c r="DR17" s="329"/>
      <c r="DS17" s="329"/>
      <c r="DT17" s="329"/>
      <c r="DU17" s="329"/>
      <c r="DV17" s="329"/>
      <c r="DW17" s="329"/>
      <c r="DX17" s="329"/>
      <c r="DY17" s="329"/>
      <c r="DZ17" s="329"/>
      <c r="EA17" s="329"/>
      <c r="EB17" s="329"/>
      <c r="EC17" s="329"/>
      <c r="ED17" s="329"/>
      <c r="EE17" s="329"/>
      <c r="EF17" s="329"/>
      <c r="EG17" s="329"/>
      <c r="EH17" s="329"/>
      <c r="EI17" s="329"/>
      <c r="EJ17" s="329"/>
      <c r="EK17" s="329"/>
      <c r="EL17" s="329"/>
      <c r="EM17" s="329"/>
      <c r="EN17" s="329"/>
      <c r="EO17" s="329"/>
      <c r="EP17" s="329"/>
      <c r="EQ17" s="329"/>
      <c r="ER17" s="329"/>
      <c r="ES17" s="329"/>
      <c r="ET17" s="329"/>
      <c r="EU17" s="329"/>
      <c r="EV17" s="329"/>
      <c r="EW17" s="329"/>
      <c r="EX17" s="329"/>
      <c r="EY17" s="329"/>
      <c r="EZ17" s="329"/>
      <c r="FA17" s="329"/>
      <c r="FB17" s="329"/>
      <c r="FC17" s="329"/>
      <c r="FD17" s="329"/>
      <c r="FE17" s="329"/>
      <c r="FF17" s="329"/>
      <c r="FG17" s="329"/>
      <c r="FH17" s="329"/>
      <c r="FI17" s="329"/>
      <c r="FJ17" s="329"/>
      <c r="FK17" s="329"/>
      <c r="FL17" s="329"/>
      <c r="FM17" s="329"/>
      <c r="FN17" s="329"/>
      <c r="FO17" s="329"/>
      <c r="FP17" s="329"/>
      <c r="FQ17" s="329"/>
      <c r="FR17" s="329"/>
      <c r="FS17" s="329"/>
      <c r="FT17" s="329"/>
      <c r="FU17" s="329"/>
      <c r="FV17" s="329"/>
      <c r="FW17" s="329"/>
      <c r="FX17" s="329"/>
      <c r="FY17" s="329"/>
      <c r="FZ17" s="329"/>
      <c r="GA17" s="329"/>
      <c r="GB17" s="329"/>
      <c r="GC17" s="329"/>
      <c r="GD17" s="329"/>
      <c r="GE17" s="329"/>
      <c r="GF17" s="329"/>
      <c r="GG17" s="329"/>
      <c r="GH17" s="329"/>
      <c r="GI17" s="329"/>
      <c r="GJ17" s="329"/>
      <c r="GK17" s="329"/>
      <c r="GL17" s="329"/>
      <c r="GM17" s="329"/>
      <c r="GN17" s="329"/>
      <c r="GO17" s="329"/>
      <c r="GP17" s="329"/>
      <c r="GQ17" s="329"/>
      <c r="GR17" s="329"/>
      <c r="GS17" s="329"/>
      <c r="GT17" s="329"/>
      <c r="GU17" s="329"/>
      <c r="GV17" s="329"/>
      <c r="GW17" s="329"/>
      <c r="GX17" s="329"/>
      <c r="GY17" s="329"/>
      <c r="GZ17" s="329"/>
      <c r="HA17" s="329"/>
      <c r="HB17" s="329"/>
      <c r="HC17" s="329"/>
      <c r="HD17" s="329"/>
      <c r="HE17" s="329"/>
      <c r="HF17" s="329"/>
      <c r="HG17" s="329"/>
      <c r="HH17" s="329"/>
      <c r="HI17" s="329"/>
      <c r="HJ17" s="329"/>
      <c r="HK17" s="329"/>
      <c r="HL17" s="329"/>
      <c r="HM17" s="329"/>
      <c r="HN17" s="329"/>
      <c r="HO17" s="329"/>
      <c r="HP17" s="329"/>
      <c r="HQ17" s="329"/>
      <c r="HR17" s="329"/>
      <c r="HS17" s="329"/>
      <c r="HT17" s="329"/>
      <c r="HU17" s="329"/>
      <c r="HV17" s="329"/>
      <c r="HW17" s="329"/>
      <c r="HX17" s="329"/>
      <c r="HY17" s="329"/>
      <c r="HZ17" s="329"/>
      <c r="IA17" s="329"/>
      <c r="IB17" s="329"/>
      <c r="IC17" s="329"/>
      <c r="ID17" s="329"/>
      <c r="IE17" s="329"/>
      <c r="IF17" s="329"/>
      <c r="IG17" s="329"/>
      <c r="IH17" s="329"/>
      <c r="II17" s="329"/>
      <c r="IJ17" s="329"/>
      <c r="IK17" s="329"/>
      <c r="IL17" s="329"/>
      <c r="IM17" s="329"/>
      <c r="IN17" s="329"/>
      <c r="IO17" s="329"/>
      <c r="IP17" s="329"/>
      <c r="IQ17" s="329"/>
      <c r="IR17" s="329"/>
    </row>
    <row r="18" ht="18" customHeight="1" spans="1:252">
      <c r="A18" s="24" t="s">
        <v>89</v>
      </c>
      <c r="B18" s="24"/>
      <c r="C18" s="24"/>
      <c r="D18" s="25" t="s">
        <v>90</v>
      </c>
      <c r="E18" s="25"/>
      <c r="F18" s="25"/>
      <c r="G18" s="25"/>
      <c r="H18" s="25"/>
      <c r="I18" s="25" t="s">
        <v>91</v>
      </c>
      <c r="J18" s="25"/>
      <c r="K18" s="25"/>
      <c r="L18" s="25"/>
      <c r="M18" s="2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</row>
    <row r="19" spans="1:252">
      <c r="A19" s="27"/>
      <c r="B19" s="28"/>
      <c r="C19" s="28"/>
      <c r="D19" s="28"/>
      <c r="E19" s="29"/>
      <c r="F19" s="29"/>
      <c r="G19" s="29"/>
      <c r="H19" s="29"/>
      <c r="I19" s="51"/>
      <c r="J19" s="29"/>
      <c r="K19" s="29"/>
      <c r="L19" s="29"/>
      <c r="M19" s="51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</row>
    <row r="20" ht="14.25" spans="1:25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</row>
    <row r="21" ht="14.25" spans="1:25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</row>
    <row r="22" ht="14.25" spans="1:25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</row>
    <row r="23" ht="14.25" spans="1:25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</row>
    <row r="24" ht="14.25" spans="1:25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</row>
    <row r="25" ht="14.25" spans="1:25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</row>
    <row r="26" ht="14.25" spans="1:25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</row>
    <row r="27" ht="14.25" spans="1:25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</row>
    <row r="28" ht="14.25" spans="1:25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</row>
    <row r="29" ht="14.25" spans="1:25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</row>
    <row r="30" ht="14.25" spans="1:25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</row>
    <row r="31" ht="14.25" spans="1:25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</row>
    <row r="32" ht="14.25" spans="1:25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</row>
    <row r="33" ht="14.25" spans="1:25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</row>
    <row r="34" ht="14.25" spans="1:25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</row>
    <row r="35" ht="14.25" spans="1:25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</row>
    <row r="36" ht="14.25" spans="1:25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</row>
    <row r="37" ht="14.25" spans="1:25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</row>
    <row r="38" ht="14.25" spans="1:25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</row>
    <row r="39" ht="14.25" spans="1:252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</row>
    <row r="40" ht="14.25" spans="1:252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</row>
    <row r="41" ht="14.25" spans="1:252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</row>
    <row r="42" ht="14.25" spans="1:252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</row>
    <row r="43" ht="14.25" spans="1:252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</row>
    <row r="44" ht="14.25" spans="1:252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</row>
    <row r="45" ht="14.25" spans="1:252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</row>
    <row r="46" ht="14.25" spans="1:252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</row>
    <row r="47" ht="14.25" spans="1:252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</row>
    <row r="48" ht="14.25" spans="1:252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</row>
    <row r="49" ht="14.25" spans="1:252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</row>
    <row r="50" ht="14.25" spans="1:252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</row>
    <row r="51" ht="14.25" spans="1:252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</row>
    <row r="52" ht="14.25" spans="1:252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</row>
    <row r="53" ht="14.25" spans="1:252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</row>
    <row r="54" ht="14.25" spans="1:252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</row>
    <row r="55" ht="14.25" spans="1:252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</row>
    <row r="56" ht="14.25" spans="1:252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</row>
    <row r="57" ht="14.25" spans="1:252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</row>
    <row r="58" ht="14.25" spans="1:252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</row>
    <row r="59" ht="14.25" spans="1:252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</row>
    <row r="60" ht="14.25" spans="1:252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</row>
    <row r="61" ht="14.25" spans="1:252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</row>
    <row r="62" ht="14.25" spans="1:252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</row>
    <row r="63" ht="14.25" spans="1:25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</row>
    <row r="64" ht="14.25" spans="1:25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</row>
    <row r="65" ht="14.25" spans="1:25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</row>
    <row r="66" ht="14.25" spans="1:25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</row>
    <row r="67" ht="14.25" spans="1:25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</row>
    <row r="68" ht="14.25" spans="1:25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</row>
    <row r="69" ht="14.25" spans="1:25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</row>
    <row r="70" ht="14.25" spans="1:25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</row>
    <row r="71" ht="14.25" spans="1:25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</row>
    <row r="72" ht="14.25" spans="1:25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</row>
    <row r="73" ht="14.25" spans="1:25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</row>
    <row r="74" ht="14.25" spans="1:25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</row>
    <row r="75" ht="14.25" spans="1:25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</row>
    <row r="76" ht="14.25" spans="1:25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</row>
    <row r="77" ht="14.25" spans="1:25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</row>
    <row r="78" ht="14.25" spans="1:25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</row>
    <row r="79" ht="14.25" spans="1:25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</row>
    <row r="80" ht="14.25" spans="1:25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</row>
    <row r="81" ht="14.25" spans="1:25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</row>
    <row r="82" ht="14.25" spans="1:25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</row>
    <row r="83" ht="14.25" spans="1:25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</row>
    <row r="84" ht="14.25" spans="1:25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</row>
    <row r="85" ht="14.25" spans="1:25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</row>
    <row r="86" ht="14.25" spans="1:25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</row>
    <row r="87" ht="14.25" spans="1:25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</row>
    <row r="88" ht="14.25" spans="1:25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</row>
    <row r="89" ht="14.25" spans="1:25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</row>
    <row r="90" ht="14.25" spans="1:25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</row>
    <row r="91" ht="14.25" spans="1:25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</row>
    <row r="92" ht="14.25" spans="1:25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</row>
    <row r="93" ht="14.25" spans="1:25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</row>
    <row r="94" ht="14.25" spans="1:25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</row>
    <row r="95" ht="14.25" spans="1:25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</row>
    <row r="96" ht="14.25" spans="1:25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</row>
    <row r="97" ht="14.25" spans="1:25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</row>
    <row r="98" ht="14.25" spans="1:25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</row>
    <row r="99" ht="14.25" spans="1:25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</row>
    <row r="100" ht="14.25" spans="1:25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</row>
    <row r="101" ht="14.25" spans="1:25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</row>
    <row r="102" ht="14.25" spans="1:25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</row>
    <row r="103" ht="14.25" spans="1:25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</row>
    <row r="104" ht="14.25" spans="1:25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</row>
    <row r="105" ht="14.25" spans="1:25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</row>
    <row r="106" ht="14.25" spans="1:25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</row>
    <row r="107" ht="14.25" spans="1:25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</row>
    <row r="108" ht="14.25" spans="1:25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</row>
    <row r="109" ht="14.25" spans="1:25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</row>
    <row r="110" ht="14.25" spans="1:25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</row>
    <row r="111" ht="14.25" spans="1:25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</row>
    <row r="112" ht="14.25" spans="1:25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</row>
    <row r="113" ht="14.25" spans="1:25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</row>
    <row r="114" ht="14.25" spans="1:25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</row>
    <row r="115" ht="14.25" spans="1:25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</row>
    <row r="116" ht="14.25" spans="1:25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</row>
    <row r="117" ht="14.25" spans="1:25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</row>
    <row r="118" ht="14.25" spans="1:25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</row>
    <row r="119" ht="14.25" spans="1:25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</row>
    <row r="120" ht="14.25" spans="1:25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</row>
    <row r="121" ht="14.25" spans="1:25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</row>
    <row r="122" ht="14.25" spans="1:25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</row>
    <row r="123" ht="14.25" spans="1:25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</row>
    <row r="124" ht="14.25" spans="1:25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</row>
    <row r="125" ht="14.25" spans="1:25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</row>
    <row r="126" ht="14.25" spans="1:25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</row>
    <row r="127" ht="14.25" spans="1:25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</row>
    <row r="128" ht="14.25" spans="1:25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</row>
    <row r="129" ht="14.25" spans="1:25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</row>
    <row r="130" ht="14.25" spans="1:25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</row>
    <row r="131" ht="14.25" spans="1:25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</row>
    <row r="132" ht="14.25" spans="1:25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</row>
    <row r="133" ht="14.25" spans="1:25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</row>
    <row r="134" ht="14.25" spans="1:25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</row>
    <row r="135" ht="14.25" spans="1:25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</row>
    <row r="136" ht="14.25" spans="1:25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</row>
    <row r="137" ht="14.25" spans="1:25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</row>
    <row r="138" ht="14.25" spans="1:25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</row>
    <row r="139" ht="14.25" spans="1:25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</row>
    <row r="140" ht="14.25" spans="1:25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</row>
    <row r="141" ht="14.25" spans="1:25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</row>
    <row r="142" ht="14.25" spans="1:25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</row>
    <row r="143" ht="14.25" spans="1:25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</row>
    <row r="144" ht="14.25" spans="1:25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</row>
    <row r="145" ht="14.25" spans="1:25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</row>
    <row r="146" ht="14.25" spans="1:25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</row>
    <row r="147" ht="14.25" spans="1:25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</row>
    <row r="148" ht="14.25" spans="1:25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</row>
    <row r="149" ht="14.25" spans="1:25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</row>
    <row r="150" ht="14.25" spans="1:25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</row>
    <row r="151" ht="14.25" spans="1:25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</row>
    <row r="152" ht="14.25" spans="1:25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</row>
    <row r="153" ht="14.25" spans="1:25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</row>
    <row r="154" ht="14.25" spans="1:25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</row>
    <row r="155" ht="14.25" spans="1:25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</row>
    <row r="156" ht="14.25" spans="1:25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</row>
    <row r="157" ht="14.25" spans="1:25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</row>
    <row r="158" ht="14.25" spans="1:25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</row>
    <row r="159" ht="14.25" spans="1:25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</row>
    <row r="160" ht="14.25" spans="1:25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</row>
    <row r="161" ht="14.25" spans="1:25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</row>
    <row r="162" ht="14.25" spans="1:25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</row>
    <row r="163" ht="14.25" spans="1:25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</row>
    <row r="164" ht="14.25" spans="1:25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</row>
    <row r="165" ht="14.25" spans="1:25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</row>
    <row r="166" ht="14.25" spans="1:25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</row>
    <row r="167" ht="14.25" spans="1:25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</row>
    <row r="168" ht="14.25" spans="1:25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</row>
    <row r="169" ht="14.25" spans="1:25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</row>
    <row r="170" ht="14.25" spans="1:25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</row>
    <row r="171" ht="14.25" spans="1:25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</row>
    <row r="172" ht="14.25" spans="1:25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</row>
    <row r="173" ht="14.25" spans="1:25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</row>
    <row r="174" ht="14.25" spans="1:25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</row>
    <row r="175" ht="14.25" spans="1:25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</row>
    <row r="176" ht="14.25" spans="1:25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</row>
    <row r="177" ht="14.25" spans="1:25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</row>
    <row r="178" ht="14.25" spans="1:25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</row>
    <row r="179" ht="14.25" spans="1:25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</row>
    <row r="180" ht="14.25" spans="1:25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</row>
    <row r="181" ht="14.25" spans="1:25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</row>
    <row r="182" ht="14.25" spans="1:25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</row>
    <row r="183" ht="14.25" spans="1:25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</row>
    <row r="184" ht="14.25" spans="1:25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</row>
    <row r="185" ht="14.25" spans="1:25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</row>
    <row r="186" ht="14.25" spans="1:25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</row>
    <row r="187" ht="14.25" spans="1:25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</row>
    <row r="188" ht="14.25" spans="1:25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</row>
    <row r="189" ht="14.25" spans="1:25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</row>
    <row r="190" ht="14.25" spans="1:25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</row>
    <row r="191" ht="14.25" spans="1:25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</row>
    <row r="192" ht="14.25" spans="1:25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</row>
    <row r="193" ht="14.25" spans="1:25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</row>
    <row r="194" ht="14.25" spans="1:25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</row>
    <row r="195" ht="14.25" spans="1:25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</row>
    <row r="196" ht="14.25" spans="1:25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</row>
    <row r="197" ht="14.25" spans="1:25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</row>
    <row r="198" ht="14.25" spans="1:25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</row>
    <row r="199" ht="14.25" spans="1:25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</row>
    <row r="200" ht="14.25" spans="1:25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</row>
    <row r="201" ht="14.25" spans="1:25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</row>
    <row r="202" ht="14.25" spans="1:25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</row>
    <row r="203" ht="14.25" spans="1:25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</row>
    <row r="204" ht="14.25" spans="1:25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</row>
    <row r="205" ht="14.25" spans="1:25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</row>
    <row r="206" ht="14.25" spans="1:25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</row>
    <row r="207" ht="14.25" spans="1:25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</row>
    <row r="208" ht="14.25" spans="1:25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</row>
    <row r="209" ht="14.25" spans="1:25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</row>
    <row r="210" ht="14.25" spans="1:25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</row>
    <row r="211" ht="14.25" spans="1:25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</row>
    <row r="212" ht="14.25" spans="1:25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</row>
    <row r="213" ht="14.25" spans="1:25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</row>
    <row r="214" ht="14.25" spans="1:25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</row>
    <row r="215" ht="14.25" spans="1:25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</row>
    <row r="216" ht="14.25" spans="1:25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</row>
    <row r="217" ht="14.25" spans="1:25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</row>
    <row r="218" ht="14.25" spans="1:25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</row>
    <row r="219" ht="14.25" spans="1:25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</row>
    <row r="220" ht="14.25" spans="1:25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</row>
    <row r="221" ht="14.25" spans="1:25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</row>
    <row r="222" ht="14.25" spans="1:25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</row>
    <row r="223" ht="14.25" spans="1:25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</row>
    <row r="224" ht="14.25" spans="1:25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</row>
    <row r="225" ht="14.25" spans="1:25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</row>
    <row r="226" ht="14.25" spans="1:25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</row>
    <row r="227" ht="14.25" spans="1:25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</row>
    <row r="228" ht="14.25" spans="1:25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</row>
    <row r="229" ht="14.25" spans="1:25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</row>
    <row r="230" ht="14.25" spans="1:25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</row>
    <row r="231" ht="14.25" spans="1:25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</row>
    <row r="232" ht="14.25" spans="1:25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</row>
    <row r="233" ht="14.25" spans="1:25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</row>
    <row r="234" ht="14.25" spans="1:25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</row>
    <row r="235" ht="14.25" spans="1:25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</row>
    <row r="236" ht="14.25" spans="1:25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</row>
    <row r="237" ht="14.25" spans="1:25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</row>
    <row r="238" ht="14.25" spans="1:25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</row>
    <row r="239" ht="14.25" spans="1:25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</row>
    <row r="240" ht="14.25" spans="1:25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</row>
    <row r="241" ht="14.25" spans="1:25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</row>
    <row r="242" ht="14.25" spans="1:25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</row>
    <row r="243" ht="14.25" spans="1:25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</row>
    <row r="244" ht="14.25" spans="1:25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</row>
    <row r="245" ht="14.25" spans="1:25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</row>
    <row r="246" ht="14.25" spans="1:25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</row>
    <row r="247" ht="14.25" spans="1:25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</row>
    <row r="248" ht="14.25" spans="1:25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</row>
    <row r="249" ht="14.25" spans="1:25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</row>
    <row r="250" ht="14.25" spans="1:25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</row>
    <row r="251" ht="14.25" spans="1:25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</row>
    <row r="252" ht="14.25" spans="1:25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</row>
  </sheetData>
  <mergeCells count="14">
    <mergeCell ref="A1:M1"/>
    <mergeCell ref="G2:J2"/>
    <mergeCell ref="D3:F3"/>
    <mergeCell ref="A17:B17"/>
    <mergeCell ref="A18:C18"/>
    <mergeCell ref="D18:H18"/>
    <mergeCell ref="I18:M18"/>
    <mergeCell ref="A3:A4"/>
    <mergeCell ref="B3:B4"/>
    <mergeCell ref="C3:C4"/>
    <mergeCell ref="G3:G4"/>
    <mergeCell ref="H3:H4"/>
    <mergeCell ref="L3:L4"/>
    <mergeCell ref="M3:M4"/>
  </mergeCells>
  <pageMargins left="0.393055555555556" right="0.393055555555556" top="0.786805555555556" bottom="0.393055555555556" header="0.786805555555556" footer="0.393055555555556"/>
  <pageSetup paperSize="9" scale="11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354"/>
  <sheetViews>
    <sheetView topLeftCell="A109" workbookViewId="0">
      <selection activeCell="G126" sqref="G126"/>
    </sheetView>
  </sheetViews>
  <sheetFormatPr defaultColWidth="9" defaultRowHeight="13.5"/>
  <cols>
    <col min="1" max="1" width="5.63333333333333" style="59" customWidth="1"/>
    <col min="2" max="2" width="25.8916666666667" style="59" customWidth="1"/>
    <col min="3" max="3" width="7.25" style="59" customWidth="1"/>
    <col min="4" max="5" width="9" style="59"/>
    <col min="6" max="7" width="7.13333333333333" style="59" customWidth="1"/>
    <col min="8" max="8" width="12.0916666666667" style="59" customWidth="1"/>
    <col min="9" max="9" width="7.13333333333333" style="59" customWidth="1"/>
    <col min="10" max="11" width="8.13333333333333" style="59" customWidth="1"/>
    <col min="12" max="12" width="9" style="59"/>
    <col min="13" max="13" width="10.5583333333333" style="59" customWidth="1"/>
    <col min="14" max="16383" width="9" style="59"/>
  </cols>
  <sheetData>
    <row r="1" ht="27" spans="1:252">
      <c r="A1" s="3" t="s">
        <v>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</row>
    <row r="2" s="59" customFormat="1" ht="14.25" spans="1:251">
      <c r="A2" s="5" t="s">
        <v>74</v>
      </c>
      <c r="B2" s="7"/>
      <c r="C2" s="7"/>
      <c r="D2" s="7"/>
      <c r="E2" s="7"/>
      <c r="F2" s="33" t="s">
        <v>93</v>
      </c>
      <c r="G2" s="33"/>
      <c r="H2" s="33"/>
      <c r="I2" s="33"/>
      <c r="J2" s="33"/>
      <c r="K2" s="32"/>
      <c r="L2" s="33" t="s">
        <v>76</v>
      </c>
      <c r="M2" s="33"/>
      <c r="N2" s="34"/>
      <c r="O2" s="35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</row>
    <row r="3" ht="22" customHeight="1" spans="1:252">
      <c r="A3" s="8" t="s">
        <v>31</v>
      </c>
      <c r="B3" s="220" t="s">
        <v>38</v>
      </c>
      <c r="C3" s="9" t="s">
        <v>94</v>
      </c>
      <c r="D3" s="10" t="s">
        <v>95</v>
      </c>
      <c r="E3" s="10"/>
      <c r="F3" s="36" t="s">
        <v>96</v>
      </c>
      <c r="G3" s="268"/>
      <c r="H3" s="268" t="s">
        <v>80</v>
      </c>
      <c r="I3" s="268" t="s">
        <v>6</v>
      </c>
      <c r="J3" s="268"/>
      <c r="K3" s="268"/>
      <c r="L3" s="268"/>
      <c r="M3" s="36" t="s">
        <v>97</v>
      </c>
      <c r="N3" s="38" t="s">
        <v>36</v>
      </c>
      <c r="O3" s="288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</row>
    <row r="4" ht="20" customHeight="1" spans="1:252">
      <c r="A4" s="11"/>
      <c r="B4" s="222"/>
      <c r="C4" s="12"/>
      <c r="D4" s="13" t="s">
        <v>81</v>
      </c>
      <c r="E4" s="13" t="s">
        <v>83</v>
      </c>
      <c r="F4" s="269"/>
      <c r="G4" s="269"/>
      <c r="H4" s="269"/>
      <c r="I4" s="13" t="s">
        <v>98</v>
      </c>
      <c r="J4" s="289" t="s">
        <v>99</v>
      </c>
      <c r="K4" s="13" t="s">
        <v>85</v>
      </c>
      <c r="L4" s="13" t="s">
        <v>83</v>
      </c>
      <c r="M4" s="290"/>
      <c r="N4" s="42"/>
      <c r="O4" s="288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</row>
    <row r="5" ht="22" customHeight="1" spans="1:252">
      <c r="A5" s="270">
        <v>1</v>
      </c>
      <c r="B5" s="241" t="s">
        <v>100</v>
      </c>
      <c r="C5" s="271"/>
      <c r="D5" s="272"/>
      <c r="E5" s="273"/>
      <c r="F5" s="274"/>
      <c r="G5" s="274"/>
      <c r="H5" s="274"/>
      <c r="I5" s="274"/>
      <c r="J5" s="291"/>
      <c r="K5" s="275"/>
      <c r="L5" s="276" t="str">
        <f t="shared" ref="L5:L24" si="0">IF(H5="","",H5*I5)</f>
        <v/>
      </c>
      <c r="M5" s="292"/>
      <c r="N5" s="210"/>
      <c r="O5" s="293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</row>
    <row r="6" ht="22" customHeight="1" spans="1:252">
      <c r="A6" s="270">
        <v>2</v>
      </c>
      <c r="B6" s="241" t="s">
        <v>101</v>
      </c>
      <c r="C6" s="173" t="s">
        <v>102</v>
      </c>
      <c r="D6" s="275">
        <v>1</v>
      </c>
      <c r="E6" s="276">
        <v>56.25</v>
      </c>
      <c r="F6" s="274"/>
      <c r="G6" s="274"/>
      <c r="H6" s="275">
        <v>1</v>
      </c>
      <c r="I6" s="294">
        <v>5</v>
      </c>
      <c r="J6" s="275"/>
      <c r="K6" s="275"/>
      <c r="L6" s="276">
        <f t="shared" si="0"/>
        <v>5</v>
      </c>
      <c r="M6" s="295"/>
      <c r="N6" s="210"/>
      <c r="O6" s="293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25"/>
      <c r="GI6" s="125"/>
      <c r="GJ6" s="125"/>
      <c r="GK6" s="125"/>
      <c r="GL6" s="125"/>
      <c r="GM6" s="125"/>
      <c r="GN6" s="125"/>
      <c r="GO6" s="125"/>
      <c r="GP6" s="125"/>
      <c r="GQ6" s="125"/>
      <c r="GR6" s="125"/>
      <c r="GS6" s="125"/>
      <c r="GT6" s="125"/>
      <c r="GU6" s="125"/>
      <c r="GV6" s="125"/>
      <c r="GW6" s="125"/>
      <c r="GX6" s="125"/>
      <c r="GY6" s="125"/>
      <c r="GZ6" s="125"/>
      <c r="HA6" s="125"/>
      <c r="HB6" s="125"/>
      <c r="HC6" s="125"/>
      <c r="HD6" s="125"/>
      <c r="HE6" s="125"/>
      <c r="HF6" s="125"/>
      <c r="HG6" s="125"/>
      <c r="HH6" s="125"/>
      <c r="HI6" s="125"/>
      <c r="HJ6" s="125"/>
      <c r="HK6" s="125"/>
      <c r="HL6" s="125"/>
      <c r="HM6" s="125"/>
      <c r="HN6" s="125"/>
      <c r="HO6" s="125"/>
      <c r="HP6" s="125"/>
      <c r="HQ6" s="125"/>
      <c r="HR6" s="125"/>
      <c r="HS6" s="125"/>
      <c r="HT6" s="125"/>
      <c r="HU6" s="125"/>
      <c r="HV6" s="125"/>
      <c r="HW6" s="125"/>
      <c r="HX6" s="125"/>
      <c r="HY6" s="125"/>
      <c r="HZ6" s="125"/>
      <c r="IA6" s="125"/>
      <c r="IB6" s="125"/>
      <c r="IC6" s="125"/>
      <c r="ID6" s="125"/>
      <c r="IE6" s="125"/>
      <c r="IF6" s="125"/>
      <c r="IG6" s="125"/>
      <c r="IH6" s="125"/>
      <c r="II6" s="125"/>
      <c r="IJ6" s="125"/>
      <c r="IK6" s="125"/>
      <c r="IL6" s="125"/>
      <c r="IM6" s="125"/>
      <c r="IN6" s="125"/>
      <c r="IO6" s="125"/>
      <c r="IP6" s="125"/>
      <c r="IQ6" s="125"/>
      <c r="IR6" s="125"/>
    </row>
    <row r="7" ht="22" customHeight="1" spans="1:252">
      <c r="A7" s="270">
        <v>3</v>
      </c>
      <c r="B7" s="241" t="s">
        <v>103</v>
      </c>
      <c r="C7" s="173" t="s">
        <v>104</v>
      </c>
      <c r="D7" s="275">
        <v>3</v>
      </c>
      <c r="E7" s="276">
        <v>2205</v>
      </c>
      <c r="F7" s="274"/>
      <c r="G7" s="274"/>
      <c r="H7" s="275">
        <v>3</v>
      </c>
      <c r="I7" s="276">
        <v>0</v>
      </c>
      <c r="J7" s="275"/>
      <c r="K7" s="275"/>
      <c r="L7" s="276">
        <f t="shared" si="0"/>
        <v>0</v>
      </c>
      <c r="M7" s="296"/>
      <c r="N7" s="210" t="s">
        <v>105</v>
      </c>
      <c r="O7" s="293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/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/>
      <c r="IK7" s="125"/>
      <c r="IL7" s="125"/>
      <c r="IM7" s="125"/>
      <c r="IN7" s="125"/>
      <c r="IO7" s="125"/>
      <c r="IP7" s="125"/>
      <c r="IQ7" s="125"/>
      <c r="IR7" s="125"/>
    </row>
    <row r="8" ht="22" customHeight="1" spans="1:252">
      <c r="A8" s="270">
        <v>4</v>
      </c>
      <c r="B8" s="241" t="s">
        <v>106</v>
      </c>
      <c r="C8" s="271"/>
      <c r="D8" s="275"/>
      <c r="E8" s="276"/>
      <c r="F8" s="274"/>
      <c r="G8" s="274"/>
      <c r="H8" s="275"/>
      <c r="I8" s="297"/>
      <c r="J8" s="275"/>
      <c r="K8" s="275"/>
      <c r="L8" s="276" t="str">
        <f t="shared" si="0"/>
        <v/>
      </c>
      <c r="M8" s="298"/>
      <c r="N8" s="210"/>
      <c r="O8" s="293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25"/>
      <c r="GI8" s="125"/>
      <c r="GJ8" s="125"/>
      <c r="GK8" s="125"/>
      <c r="GL8" s="125"/>
      <c r="GM8" s="125"/>
      <c r="GN8" s="125"/>
      <c r="GO8" s="125"/>
      <c r="GP8" s="125"/>
      <c r="GQ8" s="125"/>
      <c r="GR8" s="125"/>
      <c r="GS8" s="125"/>
      <c r="GT8" s="125"/>
      <c r="GU8" s="125"/>
      <c r="GV8" s="125"/>
      <c r="GW8" s="125"/>
      <c r="GX8" s="125"/>
      <c r="GY8" s="125"/>
      <c r="GZ8" s="125"/>
      <c r="HA8" s="125"/>
      <c r="HB8" s="125"/>
      <c r="HC8" s="125"/>
      <c r="HD8" s="125"/>
      <c r="HE8" s="125"/>
      <c r="HF8" s="125"/>
      <c r="HG8" s="125"/>
      <c r="HH8" s="125"/>
      <c r="HI8" s="125"/>
      <c r="HJ8" s="125"/>
      <c r="HK8" s="125"/>
      <c r="HL8" s="125"/>
      <c r="HM8" s="125"/>
      <c r="HN8" s="125"/>
      <c r="HO8" s="125"/>
      <c r="HP8" s="125"/>
      <c r="HQ8" s="125"/>
      <c r="HR8" s="125"/>
      <c r="HS8" s="125"/>
      <c r="HT8" s="125"/>
      <c r="HU8" s="125"/>
      <c r="HV8" s="125"/>
      <c r="HW8" s="125"/>
      <c r="HX8" s="125"/>
      <c r="HY8" s="125"/>
      <c r="HZ8" s="125"/>
      <c r="IA8" s="125"/>
      <c r="IB8" s="125"/>
      <c r="IC8" s="125"/>
      <c r="ID8" s="125"/>
      <c r="IE8" s="125"/>
      <c r="IF8" s="125"/>
      <c r="IG8" s="125"/>
      <c r="IH8" s="125"/>
      <c r="II8" s="125"/>
      <c r="IJ8" s="125"/>
      <c r="IK8" s="125"/>
      <c r="IL8" s="125"/>
      <c r="IM8" s="125"/>
      <c r="IN8" s="125"/>
      <c r="IO8" s="125"/>
      <c r="IP8" s="125"/>
      <c r="IQ8" s="125"/>
      <c r="IR8" s="125"/>
    </row>
    <row r="9" ht="22" customHeight="1" spans="1:252">
      <c r="A9" s="270">
        <v>5</v>
      </c>
      <c r="B9" s="241" t="s">
        <v>107</v>
      </c>
      <c r="C9" s="173" t="s">
        <v>108</v>
      </c>
      <c r="D9" s="275">
        <v>1</v>
      </c>
      <c r="E9" s="276">
        <v>945</v>
      </c>
      <c r="F9" s="274"/>
      <c r="G9" s="274"/>
      <c r="H9" s="275">
        <v>1</v>
      </c>
      <c r="I9" s="276">
        <v>0</v>
      </c>
      <c r="J9" s="275"/>
      <c r="K9" s="275"/>
      <c r="L9" s="276">
        <f t="shared" si="0"/>
        <v>0</v>
      </c>
      <c r="M9" s="298"/>
      <c r="N9" s="210" t="s">
        <v>105</v>
      </c>
      <c r="O9" s="293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25"/>
      <c r="GI9" s="125"/>
      <c r="GJ9" s="125"/>
      <c r="GK9" s="125"/>
      <c r="GL9" s="125"/>
      <c r="GM9" s="125"/>
      <c r="GN9" s="125"/>
      <c r="GO9" s="125"/>
      <c r="GP9" s="125"/>
      <c r="GQ9" s="125"/>
      <c r="GR9" s="125"/>
      <c r="GS9" s="125"/>
      <c r="GT9" s="125"/>
      <c r="GU9" s="125"/>
      <c r="GV9" s="125"/>
      <c r="GW9" s="125"/>
      <c r="GX9" s="125"/>
      <c r="GY9" s="125"/>
      <c r="GZ9" s="125"/>
      <c r="HA9" s="125"/>
      <c r="HB9" s="125"/>
      <c r="HC9" s="125"/>
      <c r="HD9" s="125"/>
      <c r="HE9" s="125"/>
      <c r="HF9" s="125"/>
      <c r="HG9" s="125"/>
      <c r="HH9" s="125"/>
      <c r="HI9" s="125"/>
      <c r="HJ9" s="125"/>
      <c r="HK9" s="125"/>
      <c r="HL9" s="125"/>
      <c r="HM9" s="125"/>
      <c r="HN9" s="125"/>
      <c r="HO9" s="125"/>
      <c r="HP9" s="125"/>
      <c r="HQ9" s="125"/>
      <c r="HR9" s="125"/>
      <c r="HS9" s="125"/>
      <c r="HT9" s="125"/>
      <c r="HU9" s="125"/>
      <c r="HV9" s="125"/>
      <c r="HW9" s="125"/>
      <c r="HX9" s="125"/>
      <c r="HY9" s="125"/>
      <c r="HZ9" s="125"/>
      <c r="IA9" s="125"/>
      <c r="IB9" s="125"/>
      <c r="IC9" s="125"/>
      <c r="ID9" s="125"/>
      <c r="IE9" s="125"/>
      <c r="IF9" s="125"/>
      <c r="IG9" s="125"/>
      <c r="IH9" s="125"/>
      <c r="II9" s="125"/>
      <c r="IJ9" s="125"/>
      <c r="IK9" s="125"/>
      <c r="IL9" s="125"/>
      <c r="IM9" s="125"/>
      <c r="IN9" s="125"/>
      <c r="IO9" s="125"/>
      <c r="IP9" s="125"/>
      <c r="IQ9" s="125"/>
      <c r="IR9" s="125"/>
    </row>
    <row r="10" ht="22" customHeight="1" spans="1:252">
      <c r="A10" s="270">
        <v>6</v>
      </c>
      <c r="B10" s="241" t="s">
        <v>109</v>
      </c>
      <c r="C10" s="173" t="s">
        <v>110</v>
      </c>
      <c r="D10" s="275">
        <v>1</v>
      </c>
      <c r="E10" s="276">
        <v>150</v>
      </c>
      <c r="F10" s="274"/>
      <c r="G10" s="274"/>
      <c r="H10" s="275">
        <v>1</v>
      </c>
      <c r="I10" s="276">
        <v>0</v>
      </c>
      <c r="J10" s="275"/>
      <c r="K10" s="275"/>
      <c r="L10" s="276">
        <f t="shared" si="0"/>
        <v>0</v>
      </c>
      <c r="M10" s="298"/>
      <c r="N10" s="210" t="s">
        <v>105</v>
      </c>
      <c r="O10" s="293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  <c r="IQ10" s="125"/>
      <c r="IR10" s="125"/>
    </row>
    <row r="11" ht="22" customHeight="1" spans="1:252">
      <c r="A11" s="270">
        <v>7</v>
      </c>
      <c r="B11" s="241" t="s">
        <v>111</v>
      </c>
      <c r="C11" s="173" t="s">
        <v>112</v>
      </c>
      <c r="D11" s="275">
        <v>1</v>
      </c>
      <c r="E11" s="276">
        <v>1800</v>
      </c>
      <c r="F11" s="274"/>
      <c r="G11" s="274"/>
      <c r="H11" s="275">
        <v>1</v>
      </c>
      <c r="I11" s="276">
        <v>0</v>
      </c>
      <c r="J11" s="275"/>
      <c r="K11" s="275"/>
      <c r="L11" s="276">
        <f t="shared" si="0"/>
        <v>0</v>
      </c>
      <c r="M11" s="298"/>
      <c r="N11" s="210"/>
      <c r="O11" s="293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  <c r="IQ11" s="125"/>
      <c r="IR11" s="125"/>
    </row>
    <row r="12" ht="22" customHeight="1" spans="1:252">
      <c r="A12" s="270">
        <v>8</v>
      </c>
      <c r="B12" s="241" t="s">
        <v>113</v>
      </c>
      <c r="C12" s="173" t="s">
        <v>112</v>
      </c>
      <c r="D12" s="275">
        <v>1</v>
      </c>
      <c r="E12" s="276">
        <v>840</v>
      </c>
      <c r="F12" s="274"/>
      <c r="G12" s="274"/>
      <c r="H12" s="275">
        <v>1</v>
      </c>
      <c r="I12" s="276">
        <v>0</v>
      </c>
      <c r="J12" s="275"/>
      <c r="K12" s="275"/>
      <c r="L12" s="276">
        <f t="shared" si="0"/>
        <v>0</v>
      </c>
      <c r="M12" s="298"/>
      <c r="N12" s="210" t="s">
        <v>105</v>
      </c>
      <c r="O12" s="293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25"/>
      <c r="FR12" s="125"/>
      <c r="FS12" s="125"/>
      <c r="FT12" s="125"/>
      <c r="FU12" s="125"/>
      <c r="FV12" s="125"/>
      <c r="FW12" s="125"/>
      <c r="FX12" s="125"/>
      <c r="FY12" s="125"/>
      <c r="FZ12" s="125"/>
      <c r="GA12" s="125"/>
      <c r="GB12" s="125"/>
      <c r="GC12" s="125"/>
      <c r="GD12" s="125"/>
      <c r="GE12" s="125"/>
      <c r="GF12" s="125"/>
      <c r="GG12" s="125"/>
      <c r="GH12" s="125"/>
      <c r="GI12" s="125"/>
      <c r="GJ12" s="125"/>
      <c r="GK12" s="125"/>
      <c r="GL12" s="125"/>
      <c r="GM12" s="125"/>
      <c r="GN12" s="125"/>
      <c r="GO12" s="125"/>
      <c r="GP12" s="125"/>
      <c r="GQ12" s="125"/>
      <c r="GR12" s="125"/>
      <c r="GS12" s="125"/>
      <c r="GT12" s="125"/>
      <c r="GU12" s="125"/>
      <c r="GV12" s="125"/>
      <c r="GW12" s="125"/>
      <c r="GX12" s="125"/>
      <c r="GY12" s="125"/>
      <c r="GZ12" s="125"/>
      <c r="HA12" s="125"/>
      <c r="HB12" s="125"/>
      <c r="HC12" s="125"/>
      <c r="HD12" s="125"/>
      <c r="HE12" s="125"/>
      <c r="HF12" s="125"/>
      <c r="HG12" s="125"/>
      <c r="HH12" s="125"/>
      <c r="HI12" s="125"/>
      <c r="HJ12" s="125"/>
      <c r="HK12" s="125"/>
      <c r="HL12" s="125"/>
      <c r="HM12" s="125"/>
      <c r="HN12" s="125"/>
      <c r="HO12" s="125"/>
      <c r="HP12" s="125"/>
      <c r="HQ12" s="125"/>
      <c r="HR12" s="125"/>
      <c r="HS12" s="125"/>
      <c r="HT12" s="125"/>
      <c r="HU12" s="125"/>
      <c r="HV12" s="125"/>
      <c r="HW12" s="125"/>
      <c r="HX12" s="125"/>
      <c r="HY12" s="125"/>
      <c r="HZ12" s="125"/>
      <c r="IA12" s="125"/>
      <c r="IB12" s="125"/>
      <c r="IC12" s="125"/>
      <c r="ID12" s="125"/>
      <c r="IE12" s="125"/>
      <c r="IF12" s="125"/>
      <c r="IG12" s="125"/>
      <c r="IH12" s="125"/>
      <c r="II12" s="125"/>
      <c r="IJ12" s="125"/>
      <c r="IK12" s="125"/>
      <c r="IL12" s="125"/>
      <c r="IM12" s="125"/>
      <c r="IN12" s="125"/>
      <c r="IO12" s="125"/>
      <c r="IP12" s="125"/>
      <c r="IQ12" s="125"/>
      <c r="IR12" s="125"/>
    </row>
    <row r="13" ht="22" customHeight="1" spans="1:252">
      <c r="A13" s="270">
        <v>9</v>
      </c>
      <c r="B13" s="241" t="s">
        <v>114</v>
      </c>
      <c r="C13" s="173" t="s">
        <v>110</v>
      </c>
      <c r="D13" s="275">
        <v>2</v>
      </c>
      <c r="E13" s="276">
        <v>198</v>
      </c>
      <c r="F13" s="274"/>
      <c r="G13" s="274"/>
      <c r="H13" s="275">
        <v>2</v>
      </c>
      <c r="I13" s="276">
        <v>0</v>
      </c>
      <c r="J13" s="275"/>
      <c r="K13" s="275"/>
      <c r="L13" s="276">
        <f t="shared" si="0"/>
        <v>0</v>
      </c>
      <c r="M13" s="298"/>
      <c r="N13" s="210" t="s">
        <v>105</v>
      </c>
      <c r="O13" s="293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25"/>
      <c r="FR13" s="125"/>
      <c r="FS13" s="125"/>
      <c r="FT13" s="125"/>
      <c r="FU13" s="12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25"/>
      <c r="GI13" s="125"/>
      <c r="GJ13" s="125"/>
      <c r="GK13" s="125"/>
      <c r="GL13" s="125"/>
      <c r="GM13" s="125"/>
      <c r="GN13" s="125"/>
      <c r="GO13" s="125"/>
      <c r="GP13" s="125"/>
      <c r="GQ13" s="125"/>
      <c r="GR13" s="125"/>
      <c r="GS13" s="125"/>
      <c r="GT13" s="125"/>
      <c r="GU13" s="125"/>
      <c r="GV13" s="125"/>
      <c r="GW13" s="125"/>
      <c r="GX13" s="125"/>
      <c r="GY13" s="125"/>
      <c r="GZ13" s="125"/>
      <c r="HA13" s="125"/>
      <c r="HB13" s="125"/>
      <c r="HC13" s="125"/>
      <c r="HD13" s="125"/>
      <c r="HE13" s="125"/>
      <c r="HF13" s="125"/>
      <c r="HG13" s="125"/>
      <c r="HH13" s="125"/>
      <c r="HI13" s="125"/>
      <c r="HJ13" s="125"/>
      <c r="HK13" s="125"/>
      <c r="HL13" s="125"/>
      <c r="HM13" s="125"/>
      <c r="HN13" s="125"/>
      <c r="HO13" s="125"/>
      <c r="HP13" s="125"/>
      <c r="HQ13" s="125"/>
      <c r="HR13" s="125"/>
      <c r="HS13" s="125"/>
      <c r="HT13" s="125"/>
      <c r="HU13" s="125"/>
      <c r="HV13" s="125"/>
      <c r="HW13" s="125"/>
      <c r="HX13" s="125"/>
      <c r="HY13" s="125"/>
      <c r="HZ13" s="125"/>
      <c r="IA13" s="125"/>
      <c r="IB13" s="125"/>
      <c r="IC13" s="125"/>
      <c r="ID13" s="125"/>
      <c r="IE13" s="125"/>
      <c r="IF13" s="125"/>
      <c r="IG13" s="125"/>
      <c r="IH13" s="125"/>
      <c r="II13" s="125"/>
      <c r="IJ13" s="125"/>
      <c r="IK13" s="125"/>
      <c r="IL13" s="125"/>
      <c r="IM13" s="125"/>
      <c r="IN13" s="125"/>
      <c r="IO13" s="125"/>
      <c r="IP13" s="125"/>
      <c r="IQ13" s="125"/>
      <c r="IR13" s="125"/>
    </row>
    <row r="14" ht="22" customHeight="1" spans="1:252">
      <c r="A14" s="270">
        <v>10</v>
      </c>
      <c r="B14" s="241" t="s">
        <v>115</v>
      </c>
      <c r="C14" s="173" t="s">
        <v>116</v>
      </c>
      <c r="D14" s="275">
        <v>1</v>
      </c>
      <c r="E14" s="276">
        <v>146.25</v>
      </c>
      <c r="F14" s="274"/>
      <c r="G14" s="274"/>
      <c r="H14" s="275">
        <v>1</v>
      </c>
      <c r="I14" s="276">
        <v>0</v>
      </c>
      <c r="J14" s="275"/>
      <c r="K14" s="275"/>
      <c r="L14" s="276">
        <f t="shared" si="0"/>
        <v>0</v>
      </c>
      <c r="M14" s="298"/>
      <c r="N14" s="210" t="s">
        <v>105</v>
      </c>
      <c r="O14" s="293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25"/>
      <c r="FM14" s="125"/>
      <c r="FN14" s="125"/>
      <c r="FO14" s="125"/>
      <c r="FP14" s="125"/>
      <c r="FQ14" s="125"/>
      <c r="FR14" s="125"/>
      <c r="FS14" s="125"/>
      <c r="FT14" s="125"/>
      <c r="FU14" s="125"/>
      <c r="FV14" s="125"/>
      <c r="FW14" s="125"/>
      <c r="FX14" s="125"/>
      <c r="FY14" s="125"/>
      <c r="FZ14" s="125"/>
      <c r="GA14" s="125"/>
      <c r="GB14" s="125"/>
      <c r="GC14" s="125"/>
      <c r="GD14" s="125"/>
      <c r="GE14" s="125"/>
      <c r="GF14" s="125"/>
      <c r="GG14" s="125"/>
      <c r="GH14" s="125"/>
      <c r="GI14" s="125"/>
      <c r="GJ14" s="125"/>
      <c r="GK14" s="125"/>
      <c r="GL14" s="125"/>
      <c r="GM14" s="125"/>
      <c r="GN14" s="125"/>
      <c r="GO14" s="125"/>
      <c r="GP14" s="125"/>
      <c r="GQ14" s="125"/>
      <c r="GR14" s="125"/>
      <c r="GS14" s="125"/>
      <c r="GT14" s="125"/>
      <c r="GU14" s="125"/>
      <c r="GV14" s="125"/>
      <c r="GW14" s="125"/>
      <c r="GX14" s="125"/>
      <c r="GY14" s="125"/>
      <c r="GZ14" s="125"/>
      <c r="HA14" s="125"/>
      <c r="HB14" s="125"/>
      <c r="HC14" s="125"/>
      <c r="HD14" s="125"/>
      <c r="HE14" s="125"/>
      <c r="HF14" s="125"/>
      <c r="HG14" s="125"/>
      <c r="HH14" s="125"/>
      <c r="HI14" s="125"/>
      <c r="HJ14" s="125"/>
      <c r="HK14" s="125"/>
      <c r="HL14" s="125"/>
      <c r="HM14" s="125"/>
      <c r="HN14" s="125"/>
      <c r="HO14" s="125"/>
      <c r="HP14" s="125"/>
      <c r="HQ14" s="125"/>
      <c r="HR14" s="125"/>
      <c r="HS14" s="125"/>
      <c r="HT14" s="125"/>
      <c r="HU14" s="125"/>
      <c r="HV14" s="125"/>
      <c r="HW14" s="125"/>
      <c r="HX14" s="125"/>
      <c r="HY14" s="125"/>
      <c r="HZ14" s="125"/>
      <c r="IA14" s="125"/>
      <c r="IB14" s="125"/>
      <c r="IC14" s="125"/>
      <c r="ID14" s="125"/>
      <c r="IE14" s="125"/>
      <c r="IF14" s="125"/>
      <c r="IG14" s="125"/>
      <c r="IH14" s="125"/>
      <c r="II14" s="125"/>
      <c r="IJ14" s="125"/>
      <c r="IK14" s="125"/>
      <c r="IL14" s="125"/>
      <c r="IM14" s="125"/>
      <c r="IN14" s="125"/>
      <c r="IO14" s="125"/>
      <c r="IP14" s="125"/>
      <c r="IQ14" s="125"/>
      <c r="IR14" s="125"/>
    </row>
    <row r="15" ht="22" customHeight="1" spans="1:252">
      <c r="A15" s="270">
        <v>11</v>
      </c>
      <c r="B15" s="241" t="s">
        <v>117</v>
      </c>
      <c r="C15" s="271"/>
      <c r="D15" s="275"/>
      <c r="E15" s="276"/>
      <c r="F15" s="274"/>
      <c r="G15" s="274"/>
      <c r="H15" s="275"/>
      <c r="I15" s="276"/>
      <c r="J15" s="275"/>
      <c r="K15" s="275"/>
      <c r="L15" s="276" t="str">
        <f t="shared" si="0"/>
        <v/>
      </c>
      <c r="M15" s="298"/>
      <c r="N15" s="210" t="s">
        <v>105</v>
      </c>
      <c r="O15" s="293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</row>
    <row r="16" ht="22" customHeight="1" spans="1:252">
      <c r="A16" s="270">
        <v>12</v>
      </c>
      <c r="B16" s="241" t="s">
        <v>118</v>
      </c>
      <c r="C16" s="173" t="s">
        <v>104</v>
      </c>
      <c r="D16" s="275">
        <v>2</v>
      </c>
      <c r="E16" s="276">
        <v>840</v>
      </c>
      <c r="F16" s="274"/>
      <c r="G16" s="274"/>
      <c r="H16" s="275">
        <v>2</v>
      </c>
      <c r="I16" s="276">
        <v>100</v>
      </c>
      <c r="J16" s="275"/>
      <c r="K16" s="275"/>
      <c r="L16" s="276">
        <f t="shared" si="0"/>
        <v>200</v>
      </c>
      <c r="M16" s="298"/>
      <c r="N16" s="210"/>
      <c r="O16" s="293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</row>
    <row r="17" ht="22" customHeight="1" spans="1:252">
      <c r="A17" s="270">
        <v>13</v>
      </c>
      <c r="B17" s="241" t="s">
        <v>119</v>
      </c>
      <c r="C17" s="173" t="s">
        <v>108</v>
      </c>
      <c r="D17" s="275">
        <v>3</v>
      </c>
      <c r="E17" s="276">
        <v>1023.75</v>
      </c>
      <c r="F17" s="274"/>
      <c r="G17" s="274"/>
      <c r="H17" s="275">
        <v>3</v>
      </c>
      <c r="I17" s="276">
        <v>0</v>
      </c>
      <c r="J17" s="275"/>
      <c r="K17" s="275"/>
      <c r="L17" s="276">
        <f t="shared" si="0"/>
        <v>0</v>
      </c>
      <c r="M17" s="298"/>
      <c r="N17" s="210" t="s">
        <v>105</v>
      </c>
      <c r="O17" s="293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</row>
    <row r="18" ht="22" customHeight="1" spans="1:252">
      <c r="A18" s="270">
        <v>14</v>
      </c>
      <c r="B18" s="241" t="s">
        <v>114</v>
      </c>
      <c r="C18" s="173" t="s">
        <v>110</v>
      </c>
      <c r="D18" s="275">
        <v>2</v>
      </c>
      <c r="E18" s="276">
        <v>198</v>
      </c>
      <c r="F18" s="274"/>
      <c r="G18" s="274"/>
      <c r="H18" s="275">
        <v>2</v>
      </c>
      <c r="I18" s="276">
        <v>0</v>
      </c>
      <c r="J18" s="275"/>
      <c r="K18" s="275"/>
      <c r="L18" s="276">
        <f t="shared" si="0"/>
        <v>0</v>
      </c>
      <c r="M18" s="298"/>
      <c r="N18" s="210" t="s">
        <v>105</v>
      </c>
      <c r="O18" s="293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</row>
    <row r="19" ht="22" customHeight="1" spans="1:252">
      <c r="A19" s="270">
        <v>15</v>
      </c>
      <c r="B19" s="241" t="s">
        <v>120</v>
      </c>
      <c r="C19" s="271"/>
      <c r="D19" s="275"/>
      <c r="E19" s="276"/>
      <c r="F19" s="274"/>
      <c r="G19" s="274"/>
      <c r="H19" s="275"/>
      <c r="I19" s="276"/>
      <c r="J19" s="275"/>
      <c r="K19" s="275"/>
      <c r="L19" s="276" t="str">
        <f t="shared" si="0"/>
        <v/>
      </c>
      <c r="M19" s="298"/>
      <c r="N19" s="210"/>
      <c r="O19" s="293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</row>
    <row r="20" ht="22" customHeight="1" spans="1:252">
      <c r="A20" s="270">
        <v>16</v>
      </c>
      <c r="B20" s="241" t="s">
        <v>107</v>
      </c>
      <c r="C20" s="173" t="s">
        <v>108</v>
      </c>
      <c r="D20" s="275">
        <v>1</v>
      </c>
      <c r="E20" s="276">
        <v>945</v>
      </c>
      <c r="F20" s="274"/>
      <c r="G20" s="274"/>
      <c r="H20" s="275">
        <v>1</v>
      </c>
      <c r="I20" s="276">
        <v>0</v>
      </c>
      <c r="J20" s="275"/>
      <c r="K20" s="275"/>
      <c r="L20" s="276">
        <f t="shared" si="0"/>
        <v>0</v>
      </c>
      <c r="M20" s="298"/>
      <c r="N20" s="210" t="s">
        <v>105</v>
      </c>
      <c r="O20" s="293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</row>
    <row r="21" ht="22" customHeight="1" spans="1:252">
      <c r="A21" s="270">
        <v>17</v>
      </c>
      <c r="B21" s="241" t="s">
        <v>109</v>
      </c>
      <c r="C21" s="173" t="s">
        <v>110</v>
      </c>
      <c r="D21" s="275">
        <v>1</v>
      </c>
      <c r="E21" s="276">
        <v>225</v>
      </c>
      <c r="F21" s="274"/>
      <c r="G21" s="274"/>
      <c r="H21" s="275">
        <v>1</v>
      </c>
      <c r="I21" s="276">
        <v>0</v>
      </c>
      <c r="J21" s="275"/>
      <c r="K21" s="275"/>
      <c r="L21" s="276">
        <f t="shared" si="0"/>
        <v>0</v>
      </c>
      <c r="M21" s="298"/>
      <c r="N21" s="210" t="s">
        <v>105</v>
      </c>
      <c r="O21" s="293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</row>
    <row r="22" ht="22" customHeight="1" spans="1:252">
      <c r="A22" s="270">
        <v>18</v>
      </c>
      <c r="B22" s="241" t="s">
        <v>115</v>
      </c>
      <c r="C22" s="173" t="s">
        <v>116</v>
      </c>
      <c r="D22" s="275">
        <v>1</v>
      </c>
      <c r="E22" s="276">
        <v>146.25</v>
      </c>
      <c r="F22" s="274"/>
      <c r="G22" s="274"/>
      <c r="H22" s="275">
        <v>1</v>
      </c>
      <c r="I22" s="276">
        <v>0</v>
      </c>
      <c r="J22" s="275"/>
      <c r="K22" s="275"/>
      <c r="L22" s="276">
        <f t="shared" si="0"/>
        <v>0</v>
      </c>
      <c r="M22" s="298"/>
      <c r="N22" s="210" t="s">
        <v>105</v>
      </c>
      <c r="O22" s="293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</row>
    <row r="23" ht="22" customHeight="1" spans="1:252">
      <c r="A23" s="270">
        <v>19</v>
      </c>
      <c r="B23" s="241" t="s">
        <v>113</v>
      </c>
      <c r="C23" s="173" t="s">
        <v>121</v>
      </c>
      <c r="D23" s="275">
        <v>1</v>
      </c>
      <c r="E23" s="276">
        <v>840</v>
      </c>
      <c r="F23" s="274"/>
      <c r="G23" s="274"/>
      <c r="H23" s="275">
        <v>1</v>
      </c>
      <c r="I23" s="276">
        <v>0</v>
      </c>
      <c r="J23" s="275"/>
      <c r="K23" s="275"/>
      <c r="L23" s="276">
        <f t="shared" si="0"/>
        <v>0</v>
      </c>
      <c r="M23" s="298"/>
      <c r="N23" s="210" t="s">
        <v>105</v>
      </c>
      <c r="O23" s="293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</row>
    <row r="24" ht="22" customHeight="1" spans="1:252">
      <c r="A24" s="248">
        <v>20</v>
      </c>
      <c r="B24" s="249" t="s">
        <v>111</v>
      </c>
      <c r="C24" s="277" t="s">
        <v>112</v>
      </c>
      <c r="D24" s="278">
        <v>1</v>
      </c>
      <c r="E24" s="279">
        <v>1800</v>
      </c>
      <c r="F24" s="280"/>
      <c r="G24" s="280"/>
      <c r="H24" s="278">
        <v>1</v>
      </c>
      <c r="I24" s="279">
        <v>200</v>
      </c>
      <c r="J24" s="278"/>
      <c r="K24" s="278"/>
      <c r="L24" s="279">
        <f t="shared" si="0"/>
        <v>200</v>
      </c>
      <c r="M24" s="299"/>
      <c r="N24" s="300"/>
      <c r="O24" s="293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</row>
    <row r="25" ht="24" customHeight="1" spans="1:252">
      <c r="A25" s="270">
        <v>21</v>
      </c>
      <c r="B25" s="241" t="s">
        <v>122</v>
      </c>
      <c r="C25" s="173" t="s">
        <v>108</v>
      </c>
      <c r="D25" s="275">
        <v>1</v>
      </c>
      <c r="E25" s="276">
        <v>840</v>
      </c>
      <c r="F25" s="275"/>
      <c r="G25" s="275"/>
      <c r="H25" s="275">
        <v>0</v>
      </c>
      <c r="I25" s="276"/>
      <c r="J25" s="275"/>
      <c r="K25" s="275"/>
      <c r="L25" s="276">
        <f t="shared" ref="L25:L44" si="1">IF(H25="","",H25*I25)</f>
        <v>0</v>
      </c>
      <c r="M25" s="298"/>
      <c r="N25" s="210" t="s">
        <v>105</v>
      </c>
      <c r="O25" s="293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</row>
    <row r="26" ht="24" customHeight="1" spans="1:252">
      <c r="A26" s="270">
        <v>22</v>
      </c>
      <c r="B26" s="241" t="s">
        <v>123</v>
      </c>
      <c r="C26" s="173" t="s">
        <v>116</v>
      </c>
      <c r="D26" s="275">
        <v>1</v>
      </c>
      <c r="E26" s="276">
        <v>210</v>
      </c>
      <c r="F26" s="275"/>
      <c r="G26" s="275"/>
      <c r="H26" s="275">
        <v>0</v>
      </c>
      <c r="I26" s="276"/>
      <c r="J26" s="275"/>
      <c r="K26" s="275"/>
      <c r="L26" s="276">
        <f t="shared" si="1"/>
        <v>0</v>
      </c>
      <c r="M26" s="298"/>
      <c r="N26" s="210" t="s">
        <v>105</v>
      </c>
      <c r="O26" s="293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</row>
    <row r="27" ht="24" customHeight="1" spans="1:252">
      <c r="A27" s="270">
        <v>23</v>
      </c>
      <c r="B27" s="241" t="s">
        <v>114</v>
      </c>
      <c r="C27" s="173" t="s">
        <v>110</v>
      </c>
      <c r="D27" s="275">
        <v>1</v>
      </c>
      <c r="E27" s="276">
        <v>99</v>
      </c>
      <c r="F27" s="275"/>
      <c r="G27" s="275"/>
      <c r="H27" s="275">
        <v>1</v>
      </c>
      <c r="I27" s="276">
        <v>0</v>
      </c>
      <c r="J27" s="275"/>
      <c r="K27" s="275"/>
      <c r="L27" s="276">
        <f t="shared" si="1"/>
        <v>0</v>
      </c>
      <c r="M27" s="298"/>
      <c r="N27" s="210" t="s">
        <v>105</v>
      </c>
      <c r="O27" s="293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</row>
    <row r="28" ht="24" customHeight="1" spans="1:252">
      <c r="A28" s="270">
        <v>24</v>
      </c>
      <c r="B28" s="241" t="s">
        <v>124</v>
      </c>
      <c r="C28" s="271"/>
      <c r="D28" s="275"/>
      <c r="E28" s="276"/>
      <c r="F28" s="275"/>
      <c r="G28" s="275"/>
      <c r="H28" s="275"/>
      <c r="I28" s="276"/>
      <c r="J28" s="275"/>
      <c r="K28" s="275"/>
      <c r="L28" s="276" t="str">
        <f t="shared" si="1"/>
        <v/>
      </c>
      <c r="M28" s="298"/>
      <c r="N28" s="210"/>
      <c r="O28" s="293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</row>
    <row r="29" ht="24" customHeight="1" spans="1:252">
      <c r="A29" s="270">
        <v>25</v>
      </c>
      <c r="B29" s="241" t="s">
        <v>119</v>
      </c>
      <c r="C29" s="173" t="s">
        <v>108</v>
      </c>
      <c r="D29" s="275">
        <v>6</v>
      </c>
      <c r="E29" s="276">
        <v>2047.5</v>
      </c>
      <c r="F29" s="275"/>
      <c r="G29" s="275"/>
      <c r="H29" s="275">
        <v>6</v>
      </c>
      <c r="I29" s="276">
        <v>0</v>
      </c>
      <c r="J29" s="275"/>
      <c r="K29" s="275"/>
      <c r="L29" s="276">
        <f t="shared" si="1"/>
        <v>0</v>
      </c>
      <c r="M29" s="298"/>
      <c r="N29" s="210" t="s">
        <v>105</v>
      </c>
      <c r="O29" s="293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</row>
    <row r="30" ht="24" customHeight="1" spans="1:252">
      <c r="A30" s="270">
        <v>26</v>
      </c>
      <c r="B30" s="241" t="s">
        <v>114</v>
      </c>
      <c r="C30" s="173" t="s">
        <v>110</v>
      </c>
      <c r="D30" s="275">
        <v>6</v>
      </c>
      <c r="E30" s="276">
        <v>594</v>
      </c>
      <c r="F30" s="275"/>
      <c r="G30" s="275"/>
      <c r="H30" s="275">
        <v>6</v>
      </c>
      <c r="I30" s="276">
        <v>0</v>
      </c>
      <c r="J30" s="275"/>
      <c r="K30" s="275"/>
      <c r="L30" s="276">
        <f t="shared" si="1"/>
        <v>0</v>
      </c>
      <c r="M30" s="298"/>
      <c r="N30" s="210" t="s">
        <v>105</v>
      </c>
      <c r="O30" s="293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</row>
    <row r="31" ht="24" customHeight="1" spans="1:252">
      <c r="A31" s="270">
        <v>27</v>
      </c>
      <c r="B31" s="241" t="s">
        <v>118</v>
      </c>
      <c r="C31" s="173" t="s">
        <v>104</v>
      </c>
      <c r="D31" s="275">
        <v>1</v>
      </c>
      <c r="E31" s="276">
        <v>420</v>
      </c>
      <c r="F31" s="275"/>
      <c r="G31" s="275"/>
      <c r="H31" s="275">
        <v>1</v>
      </c>
      <c r="I31" s="276">
        <v>100</v>
      </c>
      <c r="J31" s="275"/>
      <c r="K31" s="275"/>
      <c r="L31" s="276">
        <f t="shared" si="1"/>
        <v>100</v>
      </c>
      <c r="M31" s="298"/>
      <c r="N31" s="210"/>
      <c r="O31" s="293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</row>
    <row r="32" ht="24" customHeight="1" spans="1:252">
      <c r="A32" s="270">
        <v>28</v>
      </c>
      <c r="B32" s="241" t="s">
        <v>125</v>
      </c>
      <c r="C32" s="271"/>
      <c r="D32" s="275"/>
      <c r="E32" s="241"/>
      <c r="F32" s="275"/>
      <c r="G32" s="275"/>
      <c r="H32" s="275"/>
      <c r="I32" s="276"/>
      <c r="J32" s="275"/>
      <c r="K32" s="275"/>
      <c r="L32" s="276" t="str">
        <f t="shared" si="1"/>
        <v/>
      </c>
      <c r="M32" s="241"/>
      <c r="N32" s="210"/>
      <c r="O32" s="293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</row>
    <row r="33" ht="24" customHeight="1" spans="1:252">
      <c r="A33" s="270">
        <v>29</v>
      </c>
      <c r="B33" s="241" t="s">
        <v>113</v>
      </c>
      <c r="C33" s="271" t="s">
        <v>112</v>
      </c>
      <c r="D33" s="275">
        <v>1</v>
      </c>
      <c r="E33" s="276">
        <v>840</v>
      </c>
      <c r="F33" s="275"/>
      <c r="G33" s="275"/>
      <c r="H33" s="275">
        <v>1</v>
      </c>
      <c r="I33" s="276">
        <v>0</v>
      </c>
      <c r="J33" s="275"/>
      <c r="K33" s="275"/>
      <c r="L33" s="276">
        <f t="shared" si="1"/>
        <v>0</v>
      </c>
      <c r="M33" s="298"/>
      <c r="N33" s="210" t="s">
        <v>105</v>
      </c>
      <c r="O33" s="293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</row>
    <row r="34" ht="24" customHeight="1" spans="1:252">
      <c r="A34" s="270">
        <v>30</v>
      </c>
      <c r="B34" s="241" t="s">
        <v>107</v>
      </c>
      <c r="C34" s="173" t="s">
        <v>108</v>
      </c>
      <c r="D34" s="275">
        <v>1</v>
      </c>
      <c r="E34" s="276">
        <v>945</v>
      </c>
      <c r="F34" s="275"/>
      <c r="G34" s="275"/>
      <c r="H34" s="275">
        <v>1</v>
      </c>
      <c r="I34" s="276">
        <v>0</v>
      </c>
      <c r="J34" s="275"/>
      <c r="K34" s="275"/>
      <c r="L34" s="276">
        <f t="shared" si="1"/>
        <v>0</v>
      </c>
      <c r="M34" s="298"/>
      <c r="N34" s="210" t="s">
        <v>105</v>
      </c>
      <c r="O34" s="293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</row>
    <row r="35" ht="24" customHeight="1" spans="1:252">
      <c r="A35" s="270">
        <v>31</v>
      </c>
      <c r="B35" s="241" t="s">
        <v>109</v>
      </c>
      <c r="C35" s="173" t="s">
        <v>110</v>
      </c>
      <c r="D35" s="275">
        <v>1</v>
      </c>
      <c r="E35" s="276">
        <v>225</v>
      </c>
      <c r="F35" s="275"/>
      <c r="G35" s="275"/>
      <c r="H35" s="275">
        <v>1</v>
      </c>
      <c r="I35" s="276">
        <v>0</v>
      </c>
      <c r="J35" s="275"/>
      <c r="K35" s="275"/>
      <c r="L35" s="276">
        <f t="shared" si="1"/>
        <v>0</v>
      </c>
      <c r="M35" s="298"/>
      <c r="N35" s="210" t="s">
        <v>105</v>
      </c>
      <c r="O35" s="293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</row>
    <row r="36" ht="24" customHeight="1" spans="1:252">
      <c r="A36" s="270">
        <v>32</v>
      </c>
      <c r="B36" s="241" t="s">
        <v>119</v>
      </c>
      <c r="C36" s="173" t="s">
        <v>110</v>
      </c>
      <c r="D36" s="275">
        <v>1</v>
      </c>
      <c r="E36" s="276">
        <v>99</v>
      </c>
      <c r="F36" s="275"/>
      <c r="G36" s="275"/>
      <c r="H36" s="275">
        <v>1</v>
      </c>
      <c r="I36" s="276">
        <v>0</v>
      </c>
      <c r="J36" s="275"/>
      <c r="K36" s="275"/>
      <c r="L36" s="276">
        <f t="shared" si="1"/>
        <v>0</v>
      </c>
      <c r="M36" s="298"/>
      <c r="N36" s="210" t="s">
        <v>105</v>
      </c>
      <c r="O36" s="293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</row>
    <row r="37" ht="24" customHeight="1" spans="1:252">
      <c r="A37" s="270">
        <v>33</v>
      </c>
      <c r="B37" s="241" t="s">
        <v>111</v>
      </c>
      <c r="C37" s="271" t="s">
        <v>112</v>
      </c>
      <c r="D37" s="275">
        <v>1</v>
      </c>
      <c r="E37" s="276">
        <v>1800</v>
      </c>
      <c r="F37" s="275"/>
      <c r="G37" s="275"/>
      <c r="H37" s="275">
        <v>1</v>
      </c>
      <c r="I37" s="276">
        <v>200</v>
      </c>
      <c r="J37" s="275"/>
      <c r="K37" s="275"/>
      <c r="L37" s="276">
        <f t="shared" si="1"/>
        <v>200</v>
      </c>
      <c r="M37" s="298"/>
      <c r="N37" s="210"/>
      <c r="O37" s="293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</row>
    <row r="38" ht="24" customHeight="1" spans="1:252">
      <c r="A38" s="270">
        <v>34</v>
      </c>
      <c r="B38" s="241" t="s">
        <v>115</v>
      </c>
      <c r="C38" s="173" t="s">
        <v>116</v>
      </c>
      <c r="D38" s="275">
        <v>1</v>
      </c>
      <c r="E38" s="276">
        <v>146.25</v>
      </c>
      <c r="F38" s="275"/>
      <c r="G38" s="275"/>
      <c r="H38" s="275">
        <v>1</v>
      </c>
      <c r="I38" s="276">
        <v>0</v>
      </c>
      <c r="J38" s="275"/>
      <c r="K38" s="275"/>
      <c r="L38" s="276">
        <f t="shared" si="1"/>
        <v>0</v>
      </c>
      <c r="M38" s="298"/>
      <c r="N38" s="210" t="s">
        <v>105</v>
      </c>
      <c r="O38" s="293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</row>
    <row r="39" ht="24" customHeight="1" spans="1:252">
      <c r="A39" s="270">
        <v>35</v>
      </c>
      <c r="B39" s="241" t="s">
        <v>126</v>
      </c>
      <c r="C39" s="271"/>
      <c r="D39" s="275"/>
      <c r="E39" s="276"/>
      <c r="F39" s="275"/>
      <c r="G39" s="275"/>
      <c r="H39" s="275"/>
      <c r="I39" s="276"/>
      <c r="J39" s="275"/>
      <c r="K39" s="275"/>
      <c r="L39" s="276" t="str">
        <f t="shared" si="1"/>
        <v/>
      </c>
      <c r="M39" s="298"/>
      <c r="N39" s="210"/>
      <c r="O39" s="293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</row>
    <row r="40" ht="24" customHeight="1" spans="1:252">
      <c r="A40" s="270">
        <v>36</v>
      </c>
      <c r="B40" s="241" t="s">
        <v>107</v>
      </c>
      <c r="C40" s="173" t="s">
        <v>108</v>
      </c>
      <c r="D40" s="275">
        <v>2</v>
      </c>
      <c r="E40" s="276">
        <v>1890</v>
      </c>
      <c r="F40" s="275"/>
      <c r="G40" s="275"/>
      <c r="H40" s="275">
        <v>2</v>
      </c>
      <c r="I40" s="276">
        <v>0</v>
      </c>
      <c r="J40" s="275"/>
      <c r="K40" s="275"/>
      <c r="L40" s="276">
        <f t="shared" si="1"/>
        <v>0</v>
      </c>
      <c r="M40" s="298"/>
      <c r="N40" s="210" t="s">
        <v>105</v>
      </c>
      <c r="O40" s="293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</row>
    <row r="41" ht="24" customHeight="1" spans="1:252">
      <c r="A41" s="270">
        <v>37</v>
      </c>
      <c r="B41" s="241" t="s">
        <v>109</v>
      </c>
      <c r="C41" s="173" t="s">
        <v>110</v>
      </c>
      <c r="D41" s="275">
        <v>2</v>
      </c>
      <c r="E41" s="276">
        <v>450</v>
      </c>
      <c r="F41" s="275"/>
      <c r="G41" s="275"/>
      <c r="H41" s="275">
        <v>2</v>
      </c>
      <c r="I41" s="276">
        <v>0</v>
      </c>
      <c r="J41" s="275"/>
      <c r="K41" s="275"/>
      <c r="L41" s="276">
        <f t="shared" si="1"/>
        <v>0</v>
      </c>
      <c r="M41" s="298"/>
      <c r="N41" s="210" t="s">
        <v>105</v>
      </c>
      <c r="O41" s="293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</row>
    <row r="42" ht="24" customHeight="1" spans="1:252">
      <c r="A42" s="270">
        <v>38</v>
      </c>
      <c r="B42" s="241" t="s">
        <v>115</v>
      </c>
      <c r="C42" s="173" t="s">
        <v>116</v>
      </c>
      <c r="D42" s="275">
        <v>1</v>
      </c>
      <c r="E42" s="276">
        <v>146.25</v>
      </c>
      <c r="F42" s="275"/>
      <c r="G42" s="275"/>
      <c r="H42" s="275">
        <v>1</v>
      </c>
      <c r="I42" s="276">
        <v>0</v>
      </c>
      <c r="J42" s="275"/>
      <c r="K42" s="275"/>
      <c r="L42" s="276">
        <f t="shared" si="1"/>
        <v>0</v>
      </c>
      <c r="M42" s="298"/>
      <c r="N42" s="210" t="s">
        <v>105</v>
      </c>
      <c r="O42" s="293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</row>
    <row r="43" ht="24" customHeight="1" spans="1:252">
      <c r="A43" s="270">
        <v>39</v>
      </c>
      <c r="B43" s="241" t="s">
        <v>113</v>
      </c>
      <c r="C43" s="173" t="s">
        <v>112</v>
      </c>
      <c r="D43" s="275">
        <v>1</v>
      </c>
      <c r="E43" s="276">
        <v>840</v>
      </c>
      <c r="F43" s="275"/>
      <c r="G43" s="275"/>
      <c r="H43" s="275">
        <v>1</v>
      </c>
      <c r="I43" s="276">
        <v>0</v>
      </c>
      <c r="J43" s="275"/>
      <c r="K43" s="275"/>
      <c r="L43" s="276">
        <f t="shared" si="1"/>
        <v>0</v>
      </c>
      <c r="M43" s="298"/>
      <c r="N43" s="210" t="s">
        <v>105</v>
      </c>
      <c r="O43" s="293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</row>
    <row r="44" ht="24" customHeight="1" spans="1:252">
      <c r="A44" s="281">
        <v>40</v>
      </c>
      <c r="B44" s="241" t="s">
        <v>111</v>
      </c>
      <c r="C44" s="271" t="s">
        <v>112</v>
      </c>
      <c r="D44" s="275">
        <v>1</v>
      </c>
      <c r="E44" s="276">
        <v>1800</v>
      </c>
      <c r="F44" s="275"/>
      <c r="G44" s="275"/>
      <c r="H44" s="275">
        <v>1</v>
      </c>
      <c r="I44" s="276">
        <v>200</v>
      </c>
      <c r="J44" s="275"/>
      <c r="K44" s="275"/>
      <c r="L44" s="276">
        <f t="shared" si="1"/>
        <v>200</v>
      </c>
      <c r="M44" s="276"/>
      <c r="N44" s="210"/>
      <c r="O44" s="293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</row>
    <row r="45" ht="24" customHeight="1" spans="1:252">
      <c r="A45" s="282">
        <v>41</v>
      </c>
      <c r="B45" s="241" t="s">
        <v>127</v>
      </c>
      <c r="C45" s="271" t="s">
        <v>128</v>
      </c>
      <c r="D45" s="275">
        <v>1</v>
      </c>
      <c r="E45" s="276">
        <v>187.5</v>
      </c>
      <c r="F45" s="275"/>
      <c r="G45" s="275"/>
      <c r="H45" s="275">
        <v>1</v>
      </c>
      <c r="I45" s="276">
        <v>100</v>
      </c>
      <c r="J45" s="275"/>
      <c r="K45" s="275"/>
      <c r="L45" s="276">
        <f t="shared" ref="L45:L64" si="2">IF(H45="","",H45*I45)</f>
        <v>100</v>
      </c>
      <c r="M45" s="276"/>
      <c r="N45" s="210" t="s">
        <v>105</v>
      </c>
      <c r="O45" s="293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</row>
    <row r="46" ht="24" customHeight="1" spans="1:252">
      <c r="A46" s="282">
        <v>42</v>
      </c>
      <c r="B46" s="241" t="s">
        <v>114</v>
      </c>
      <c r="C46" s="173" t="s">
        <v>110</v>
      </c>
      <c r="D46" s="275">
        <v>2</v>
      </c>
      <c r="E46" s="276">
        <v>198</v>
      </c>
      <c r="F46" s="275"/>
      <c r="G46" s="275"/>
      <c r="H46" s="275">
        <v>2</v>
      </c>
      <c r="I46" s="276">
        <v>0</v>
      </c>
      <c r="J46" s="275"/>
      <c r="K46" s="275"/>
      <c r="L46" s="276">
        <f t="shared" si="2"/>
        <v>0</v>
      </c>
      <c r="M46" s="276"/>
      <c r="N46" s="210" t="s">
        <v>105</v>
      </c>
      <c r="O46" s="293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/>
      <c r="IO46" s="54"/>
      <c r="IP46" s="54"/>
      <c r="IQ46" s="54"/>
      <c r="IR46" s="54"/>
    </row>
    <row r="47" ht="24" customHeight="1" spans="1:252">
      <c r="A47" s="282">
        <v>43</v>
      </c>
      <c r="B47" s="241" t="s">
        <v>129</v>
      </c>
      <c r="C47" s="271"/>
      <c r="D47" s="275"/>
      <c r="E47" s="276"/>
      <c r="F47" s="275"/>
      <c r="G47" s="275"/>
      <c r="H47" s="275"/>
      <c r="I47" s="276"/>
      <c r="J47" s="275"/>
      <c r="K47" s="275"/>
      <c r="L47" s="276" t="str">
        <f t="shared" si="2"/>
        <v/>
      </c>
      <c r="M47" s="276"/>
      <c r="N47" s="301"/>
      <c r="O47" s="293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</row>
    <row r="48" ht="24" customHeight="1" spans="1:252">
      <c r="A48" s="282">
        <v>44</v>
      </c>
      <c r="B48" s="241" t="s">
        <v>107</v>
      </c>
      <c r="C48" s="173" t="s">
        <v>108</v>
      </c>
      <c r="D48" s="275">
        <v>1</v>
      </c>
      <c r="E48" s="276">
        <v>945</v>
      </c>
      <c r="F48" s="275"/>
      <c r="G48" s="275"/>
      <c r="H48" s="275">
        <v>1</v>
      </c>
      <c r="I48" s="276">
        <v>0</v>
      </c>
      <c r="J48" s="275"/>
      <c r="K48" s="275"/>
      <c r="L48" s="276">
        <f t="shared" si="2"/>
        <v>0</v>
      </c>
      <c r="M48" s="276"/>
      <c r="N48" s="210" t="s">
        <v>105</v>
      </c>
      <c r="O48" s="293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</row>
    <row r="49" ht="24" customHeight="1" spans="1:252">
      <c r="A49" s="282">
        <v>45</v>
      </c>
      <c r="B49" s="241" t="s">
        <v>109</v>
      </c>
      <c r="C49" s="173" t="s">
        <v>110</v>
      </c>
      <c r="D49" s="275">
        <v>1</v>
      </c>
      <c r="E49" s="276">
        <v>225</v>
      </c>
      <c r="F49" s="275"/>
      <c r="G49" s="275"/>
      <c r="H49" s="275">
        <v>1</v>
      </c>
      <c r="I49" s="276">
        <v>0</v>
      </c>
      <c r="J49" s="275"/>
      <c r="K49" s="275"/>
      <c r="L49" s="276">
        <f t="shared" si="2"/>
        <v>0</v>
      </c>
      <c r="M49" s="276"/>
      <c r="N49" s="210" t="s">
        <v>105</v>
      </c>
      <c r="O49" s="293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</row>
    <row r="50" ht="24" customHeight="1" spans="1:252">
      <c r="A50" s="282">
        <v>46</v>
      </c>
      <c r="B50" s="241" t="s">
        <v>115</v>
      </c>
      <c r="C50" s="173" t="s">
        <v>116</v>
      </c>
      <c r="D50" s="275">
        <v>1</v>
      </c>
      <c r="E50" s="276">
        <v>146.25</v>
      </c>
      <c r="F50" s="275"/>
      <c r="G50" s="275"/>
      <c r="H50" s="275">
        <v>1</v>
      </c>
      <c r="I50" s="276">
        <v>0</v>
      </c>
      <c r="J50" s="275"/>
      <c r="K50" s="275"/>
      <c r="L50" s="276">
        <f t="shared" si="2"/>
        <v>0</v>
      </c>
      <c r="M50" s="276"/>
      <c r="N50" s="210" t="s">
        <v>105</v>
      </c>
      <c r="O50" s="293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</row>
    <row r="51" ht="24" customHeight="1" spans="1:252">
      <c r="A51" s="282">
        <v>47</v>
      </c>
      <c r="B51" s="241" t="s">
        <v>113</v>
      </c>
      <c r="C51" s="271" t="s">
        <v>112</v>
      </c>
      <c r="D51" s="275">
        <v>1</v>
      </c>
      <c r="E51" s="276">
        <v>840</v>
      </c>
      <c r="F51" s="275"/>
      <c r="G51" s="275"/>
      <c r="H51" s="275">
        <v>1</v>
      </c>
      <c r="I51" s="276">
        <v>0</v>
      </c>
      <c r="J51" s="275"/>
      <c r="K51" s="275"/>
      <c r="L51" s="276">
        <f t="shared" si="2"/>
        <v>0</v>
      </c>
      <c r="M51" s="276"/>
      <c r="N51" s="210" t="s">
        <v>105</v>
      </c>
      <c r="O51" s="293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</row>
    <row r="52" ht="24" customHeight="1" spans="1:252">
      <c r="A52" s="282">
        <v>48</v>
      </c>
      <c r="B52" s="241" t="s">
        <v>111</v>
      </c>
      <c r="C52" s="271" t="s">
        <v>112</v>
      </c>
      <c r="D52" s="275">
        <v>1</v>
      </c>
      <c r="E52" s="276">
        <v>1800</v>
      </c>
      <c r="F52" s="275"/>
      <c r="G52" s="275"/>
      <c r="H52" s="275">
        <v>1</v>
      </c>
      <c r="I52" s="276">
        <v>200</v>
      </c>
      <c r="J52" s="275"/>
      <c r="K52" s="275"/>
      <c r="L52" s="276">
        <f t="shared" si="2"/>
        <v>200</v>
      </c>
      <c r="M52" s="276"/>
      <c r="N52" s="210"/>
      <c r="O52" s="293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</row>
    <row r="53" ht="24" customHeight="1" spans="1:252">
      <c r="A53" s="282">
        <v>49</v>
      </c>
      <c r="B53" s="241" t="s">
        <v>114</v>
      </c>
      <c r="C53" s="173" t="s">
        <v>110</v>
      </c>
      <c r="D53" s="275">
        <v>2</v>
      </c>
      <c r="E53" s="276">
        <v>198</v>
      </c>
      <c r="F53" s="275"/>
      <c r="G53" s="275"/>
      <c r="H53" s="275">
        <v>2</v>
      </c>
      <c r="I53" s="276">
        <v>0</v>
      </c>
      <c r="J53" s="275"/>
      <c r="K53" s="275"/>
      <c r="L53" s="276">
        <f t="shared" si="2"/>
        <v>0</v>
      </c>
      <c r="M53" s="276"/>
      <c r="N53" s="210" t="s">
        <v>105</v>
      </c>
      <c r="O53" s="293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</row>
    <row r="54" ht="24" customHeight="1" spans="1:252">
      <c r="A54" s="282">
        <v>50</v>
      </c>
      <c r="B54" s="241" t="s">
        <v>130</v>
      </c>
      <c r="C54" s="271"/>
      <c r="D54" s="275"/>
      <c r="E54" s="276"/>
      <c r="F54" s="275"/>
      <c r="G54" s="275"/>
      <c r="H54" s="275"/>
      <c r="I54" s="276"/>
      <c r="J54" s="275"/>
      <c r="K54" s="275"/>
      <c r="L54" s="276" t="str">
        <f t="shared" si="2"/>
        <v/>
      </c>
      <c r="M54" s="276"/>
      <c r="N54" s="301"/>
      <c r="O54" s="293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/>
      <c r="IM54" s="54"/>
      <c r="IN54" s="54"/>
      <c r="IO54" s="54"/>
      <c r="IP54" s="54"/>
      <c r="IQ54" s="54"/>
      <c r="IR54" s="54"/>
    </row>
    <row r="55" ht="24" customHeight="1" spans="1:252">
      <c r="A55" s="282">
        <v>51</v>
      </c>
      <c r="B55" s="241" t="s">
        <v>114</v>
      </c>
      <c r="C55" s="173" t="s">
        <v>110</v>
      </c>
      <c r="D55" s="275">
        <v>3</v>
      </c>
      <c r="E55" s="276">
        <v>297</v>
      </c>
      <c r="F55" s="275"/>
      <c r="G55" s="275"/>
      <c r="H55" s="275">
        <v>3</v>
      </c>
      <c r="I55" s="276">
        <v>0</v>
      </c>
      <c r="J55" s="275"/>
      <c r="K55" s="275"/>
      <c r="L55" s="276">
        <f t="shared" si="2"/>
        <v>0</v>
      </c>
      <c r="M55" s="276"/>
      <c r="N55" s="210" t="s">
        <v>105</v>
      </c>
      <c r="O55" s="293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</row>
    <row r="56" ht="24" customHeight="1" spans="1:252">
      <c r="A56" s="282">
        <v>52</v>
      </c>
      <c r="B56" s="241" t="s">
        <v>119</v>
      </c>
      <c r="C56" s="173" t="s">
        <v>108</v>
      </c>
      <c r="D56" s="275">
        <v>1</v>
      </c>
      <c r="E56" s="276">
        <v>341.25</v>
      </c>
      <c r="F56" s="275"/>
      <c r="G56" s="275"/>
      <c r="H56" s="275">
        <v>1</v>
      </c>
      <c r="I56" s="276">
        <v>0</v>
      </c>
      <c r="J56" s="275"/>
      <c r="K56" s="275"/>
      <c r="L56" s="276">
        <f t="shared" si="2"/>
        <v>0</v>
      </c>
      <c r="M56" s="276"/>
      <c r="N56" s="210" t="s">
        <v>105</v>
      </c>
      <c r="O56" s="293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</row>
    <row r="57" ht="24" customHeight="1" spans="1:252">
      <c r="A57" s="282">
        <v>53</v>
      </c>
      <c r="B57" s="241" t="s">
        <v>131</v>
      </c>
      <c r="C57" s="271"/>
      <c r="D57" s="275"/>
      <c r="E57" s="276"/>
      <c r="F57" s="275"/>
      <c r="G57" s="275"/>
      <c r="H57" s="275"/>
      <c r="I57" s="276"/>
      <c r="J57" s="275"/>
      <c r="K57" s="275"/>
      <c r="L57" s="276" t="str">
        <f t="shared" si="2"/>
        <v/>
      </c>
      <c r="M57" s="276"/>
      <c r="N57" s="210" t="s">
        <v>105</v>
      </c>
      <c r="O57" s="293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4"/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</row>
    <row r="58" ht="24" customHeight="1" spans="1:252">
      <c r="A58" s="282">
        <v>54</v>
      </c>
      <c r="B58" s="241" t="s">
        <v>114</v>
      </c>
      <c r="C58" s="173" t="s">
        <v>110</v>
      </c>
      <c r="D58" s="275">
        <v>3</v>
      </c>
      <c r="E58" s="276">
        <v>297</v>
      </c>
      <c r="F58" s="275"/>
      <c r="G58" s="275"/>
      <c r="H58" s="275">
        <v>3</v>
      </c>
      <c r="I58" s="276">
        <v>0</v>
      </c>
      <c r="J58" s="275"/>
      <c r="K58" s="275"/>
      <c r="L58" s="276">
        <f t="shared" si="2"/>
        <v>0</v>
      </c>
      <c r="M58" s="276"/>
      <c r="N58" s="210" t="s">
        <v>105</v>
      </c>
      <c r="O58" s="293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</row>
    <row r="59" ht="24" customHeight="1" spans="1:252">
      <c r="A59" s="282">
        <v>55</v>
      </c>
      <c r="B59" s="241" t="s">
        <v>119</v>
      </c>
      <c r="C59" s="173" t="s">
        <v>108</v>
      </c>
      <c r="D59" s="275">
        <v>4</v>
      </c>
      <c r="E59" s="276">
        <v>1365</v>
      </c>
      <c r="F59" s="275"/>
      <c r="G59" s="275"/>
      <c r="H59" s="275">
        <v>4</v>
      </c>
      <c r="I59" s="276">
        <v>0</v>
      </c>
      <c r="J59" s="275"/>
      <c r="K59" s="275"/>
      <c r="L59" s="276">
        <f t="shared" si="2"/>
        <v>0</v>
      </c>
      <c r="M59" s="276"/>
      <c r="N59" s="210" t="s">
        <v>105</v>
      </c>
      <c r="O59" s="293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</row>
    <row r="60" ht="24" customHeight="1" spans="1:252">
      <c r="A60" s="282">
        <v>56</v>
      </c>
      <c r="B60" s="241" t="s">
        <v>118</v>
      </c>
      <c r="C60" s="173" t="s">
        <v>104</v>
      </c>
      <c r="D60" s="275">
        <v>2</v>
      </c>
      <c r="E60" s="276">
        <v>840</v>
      </c>
      <c r="F60" s="275"/>
      <c r="G60" s="275"/>
      <c r="H60" s="275">
        <v>2</v>
      </c>
      <c r="I60" s="276">
        <v>100</v>
      </c>
      <c r="J60" s="275"/>
      <c r="K60" s="275"/>
      <c r="L60" s="276">
        <f t="shared" si="2"/>
        <v>200</v>
      </c>
      <c r="M60" s="276"/>
      <c r="N60" s="210"/>
      <c r="O60" s="293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</row>
    <row r="61" ht="24" customHeight="1" spans="1:252">
      <c r="A61" s="282">
        <v>57</v>
      </c>
      <c r="B61" s="241" t="s">
        <v>132</v>
      </c>
      <c r="C61" s="173"/>
      <c r="D61" s="275"/>
      <c r="E61" s="276"/>
      <c r="F61" s="275"/>
      <c r="G61" s="275"/>
      <c r="H61" s="275"/>
      <c r="I61" s="276"/>
      <c r="J61" s="275"/>
      <c r="K61" s="275"/>
      <c r="L61" s="276" t="str">
        <f t="shared" si="2"/>
        <v/>
      </c>
      <c r="M61" s="276"/>
      <c r="N61" s="301"/>
      <c r="O61" s="293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</row>
    <row r="62" ht="24" customHeight="1" spans="1:252">
      <c r="A62" s="282">
        <v>58</v>
      </c>
      <c r="B62" s="241" t="s">
        <v>118</v>
      </c>
      <c r="C62" s="173" t="s">
        <v>104</v>
      </c>
      <c r="D62" s="275">
        <v>3</v>
      </c>
      <c r="E62" s="276">
        <v>1260</v>
      </c>
      <c r="F62" s="275"/>
      <c r="G62" s="275"/>
      <c r="H62" s="275">
        <v>3</v>
      </c>
      <c r="I62" s="276">
        <v>100</v>
      </c>
      <c r="J62" s="275"/>
      <c r="K62" s="275"/>
      <c r="L62" s="276">
        <f t="shared" si="2"/>
        <v>300</v>
      </c>
      <c r="M62" s="276"/>
      <c r="N62" s="210"/>
      <c r="O62" s="293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/>
      <c r="IM62" s="54"/>
      <c r="IN62" s="54"/>
      <c r="IO62" s="54"/>
      <c r="IP62" s="54"/>
      <c r="IQ62" s="54"/>
      <c r="IR62" s="54"/>
    </row>
    <row r="63" ht="21" customHeight="1" spans="1:252">
      <c r="A63" s="282">
        <v>59</v>
      </c>
      <c r="B63" s="241" t="s">
        <v>114</v>
      </c>
      <c r="C63" s="173" t="s">
        <v>133</v>
      </c>
      <c r="D63" s="275">
        <v>3</v>
      </c>
      <c r="E63" s="276">
        <v>297</v>
      </c>
      <c r="F63" s="275"/>
      <c r="G63" s="275"/>
      <c r="H63" s="275">
        <v>3</v>
      </c>
      <c r="I63" s="276">
        <v>0</v>
      </c>
      <c r="J63" s="275"/>
      <c r="K63" s="275"/>
      <c r="L63" s="276">
        <f t="shared" si="2"/>
        <v>0</v>
      </c>
      <c r="M63" s="276"/>
      <c r="N63" s="210" t="s">
        <v>105</v>
      </c>
      <c r="O63" s="293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</row>
    <row r="64" ht="24" customHeight="1" spans="1:252">
      <c r="A64" s="283">
        <v>60</v>
      </c>
      <c r="B64" s="284" t="s">
        <v>119</v>
      </c>
      <c r="C64" s="285" t="s">
        <v>134</v>
      </c>
      <c r="D64" s="286">
        <v>4</v>
      </c>
      <c r="E64" s="287">
        <v>1365</v>
      </c>
      <c r="F64" s="286"/>
      <c r="G64" s="286"/>
      <c r="H64" s="286">
        <v>4</v>
      </c>
      <c r="I64" s="287">
        <v>0</v>
      </c>
      <c r="J64" s="286"/>
      <c r="K64" s="286"/>
      <c r="L64" s="287">
        <f t="shared" si="2"/>
        <v>0</v>
      </c>
      <c r="M64" s="287"/>
      <c r="N64" s="302" t="s">
        <v>105</v>
      </c>
      <c r="O64" s="293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</row>
    <row r="65" ht="24" customHeight="1" spans="1:252">
      <c r="A65" s="282">
        <v>61</v>
      </c>
      <c r="B65" s="241" t="s">
        <v>135</v>
      </c>
      <c r="C65" s="271" t="s">
        <v>110</v>
      </c>
      <c r="D65" s="275">
        <v>1</v>
      </c>
      <c r="E65" s="276">
        <v>15</v>
      </c>
      <c r="F65" s="275"/>
      <c r="G65" s="275"/>
      <c r="H65" s="275">
        <v>1</v>
      </c>
      <c r="I65" s="276">
        <v>0</v>
      </c>
      <c r="J65" s="275"/>
      <c r="K65" s="275"/>
      <c r="L65" s="276">
        <f t="shared" ref="L65:L84" si="3">IF(H65="","",H65*I65)</f>
        <v>0</v>
      </c>
      <c r="M65" s="276"/>
      <c r="N65" s="210" t="s">
        <v>105</v>
      </c>
      <c r="O65" s="293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</row>
    <row r="66" ht="24" customHeight="1" spans="1:252">
      <c r="A66" s="282">
        <v>62</v>
      </c>
      <c r="B66" s="241" t="s">
        <v>136</v>
      </c>
      <c r="C66" s="271"/>
      <c r="D66" s="275"/>
      <c r="E66" s="276"/>
      <c r="F66" s="275"/>
      <c r="G66" s="275"/>
      <c r="H66" s="275"/>
      <c r="I66" s="276"/>
      <c r="J66" s="275"/>
      <c r="K66" s="275"/>
      <c r="L66" s="276" t="str">
        <f t="shared" si="3"/>
        <v/>
      </c>
      <c r="M66" s="276"/>
      <c r="N66" s="301"/>
      <c r="O66" s="293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</row>
    <row r="67" ht="24" customHeight="1" spans="1:252">
      <c r="A67" s="282">
        <v>63</v>
      </c>
      <c r="B67" s="241" t="s">
        <v>137</v>
      </c>
      <c r="C67" s="271" t="s">
        <v>108</v>
      </c>
      <c r="D67" s="275">
        <v>1</v>
      </c>
      <c r="E67" s="276">
        <v>1890</v>
      </c>
      <c r="F67" s="275"/>
      <c r="G67" s="275"/>
      <c r="H67" s="275">
        <v>1</v>
      </c>
      <c r="I67" s="276">
        <v>0</v>
      </c>
      <c r="J67" s="275"/>
      <c r="K67" s="275"/>
      <c r="L67" s="276">
        <f t="shared" si="3"/>
        <v>0</v>
      </c>
      <c r="M67" s="276"/>
      <c r="N67" s="210" t="s">
        <v>105</v>
      </c>
      <c r="O67" s="293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</row>
    <row r="68" ht="24" customHeight="1" spans="1:252">
      <c r="A68" s="282">
        <v>64</v>
      </c>
      <c r="B68" s="241" t="s">
        <v>138</v>
      </c>
      <c r="C68" s="271" t="s">
        <v>110</v>
      </c>
      <c r="D68" s="275">
        <v>11</v>
      </c>
      <c r="E68" s="276">
        <v>858</v>
      </c>
      <c r="F68" s="275"/>
      <c r="G68" s="275"/>
      <c r="H68" s="275">
        <v>11</v>
      </c>
      <c r="I68" s="276">
        <v>0</v>
      </c>
      <c r="J68" s="275"/>
      <c r="K68" s="275"/>
      <c r="L68" s="276">
        <f t="shared" si="3"/>
        <v>0</v>
      </c>
      <c r="M68" s="276"/>
      <c r="N68" s="210" t="s">
        <v>105</v>
      </c>
      <c r="O68" s="293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</row>
    <row r="69" ht="24" customHeight="1" spans="1:252">
      <c r="A69" s="282">
        <v>65</v>
      </c>
      <c r="B69" s="241" t="s">
        <v>139</v>
      </c>
      <c r="C69" s="173" t="s">
        <v>116</v>
      </c>
      <c r="D69" s="275">
        <v>5</v>
      </c>
      <c r="E69" s="276">
        <v>33.75</v>
      </c>
      <c r="F69" s="275"/>
      <c r="G69" s="275"/>
      <c r="H69" s="275">
        <v>5</v>
      </c>
      <c r="I69" s="276">
        <v>5</v>
      </c>
      <c r="J69" s="275"/>
      <c r="K69" s="275"/>
      <c r="L69" s="276">
        <f t="shared" si="3"/>
        <v>25</v>
      </c>
      <c r="M69" s="276"/>
      <c r="N69" s="210"/>
      <c r="O69" s="293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4"/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  <c r="IJ69" s="54"/>
      <c r="IK69" s="54"/>
      <c r="IL69" s="54"/>
      <c r="IM69" s="54"/>
      <c r="IN69" s="54"/>
      <c r="IO69" s="54"/>
      <c r="IP69" s="54"/>
      <c r="IQ69" s="54"/>
      <c r="IR69" s="54"/>
    </row>
    <row r="70" ht="24" customHeight="1" spans="1:252">
      <c r="A70" s="282">
        <v>66</v>
      </c>
      <c r="B70" s="241" t="s">
        <v>140</v>
      </c>
      <c r="C70" s="271"/>
      <c r="D70" s="275"/>
      <c r="E70" s="276"/>
      <c r="F70" s="275"/>
      <c r="G70" s="275"/>
      <c r="H70" s="275"/>
      <c r="I70" s="276"/>
      <c r="J70" s="275"/>
      <c r="K70" s="275"/>
      <c r="L70" s="276" t="str">
        <f t="shared" si="3"/>
        <v/>
      </c>
      <c r="M70" s="276"/>
      <c r="N70" s="210" t="s">
        <v>105</v>
      </c>
      <c r="O70" s="293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</row>
    <row r="71" ht="24" customHeight="1" spans="1:252">
      <c r="A71" s="282">
        <v>67</v>
      </c>
      <c r="B71" s="241" t="s">
        <v>119</v>
      </c>
      <c r="C71" s="271" t="s">
        <v>108</v>
      </c>
      <c r="D71" s="275">
        <v>5</v>
      </c>
      <c r="E71" s="276">
        <v>1706.25</v>
      </c>
      <c r="F71" s="275"/>
      <c r="G71" s="275"/>
      <c r="H71" s="275">
        <v>5</v>
      </c>
      <c r="I71" s="276">
        <v>0</v>
      </c>
      <c r="J71" s="275"/>
      <c r="K71" s="275"/>
      <c r="L71" s="276">
        <f t="shared" si="3"/>
        <v>0</v>
      </c>
      <c r="M71" s="276"/>
      <c r="N71" s="210" t="s">
        <v>105</v>
      </c>
      <c r="O71" s="293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</row>
    <row r="72" ht="24" customHeight="1" spans="1:252">
      <c r="A72" s="282">
        <v>68</v>
      </c>
      <c r="B72" s="241" t="s">
        <v>114</v>
      </c>
      <c r="C72" s="173" t="s">
        <v>133</v>
      </c>
      <c r="D72" s="275">
        <v>5</v>
      </c>
      <c r="E72" s="276">
        <v>495</v>
      </c>
      <c r="F72" s="275"/>
      <c r="G72" s="275"/>
      <c r="H72" s="275">
        <v>5</v>
      </c>
      <c r="I72" s="276">
        <v>0</v>
      </c>
      <c r="J72" s="275"/>
      <c r="K72" s="275"/>
      <c r="L72" s="276">
        <f t="shared" si="3"/>
        <v>0</v>
      </c>
      <c r="M72" s="276"/>
      <c r="N72" s="210" t="s">
        <v>105</v>
      </c>
      <c r="O72" s="293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</row>
    <row r="73" ht="24" customHeight="1" spans="1:252">
      <c r="A73" s="282">
        <v>69</v>
      </c>
      <c r="B73" s="241" t="s">
        <v>139</v>
      </c>
      <c r="C73" s="173" t="s">
        <v>116</v>
      </c>
      <c r="D73" s="275">
        <v>1</v>
      </c>
      <c r="E73" s="276">
        <v>6.75</v>
      </c>
      <c r="F73" s="275"/>
      <c r="G73" s="275"/>
      <c r="H73" s="275">
        <v>1</v>
      </c>
      <c r="I73" s="276">
        <v>5</v>
      </c>
      <c r="J73" s="275"/>
      <c r="K73" s="275"/>
      <c r="L73" s="276">
        <f t="shared" si="3"/>
        <v>5</v>
      </c>
      <c r="M73" s="276"/>
      <c r="N73" s="210"/>
      <c r="O73" s="293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</row>
    <row r="74" ht="24" customHeight="1" spans="1:252">
      <c r="A74" s="282">
        <v>70</v>
      </c>
      <c r="B74" s="241" t="s">
        <v>118</v>
      </c>
      <c r="C74" s="173" t="s">
        <v>104</v>
      </c>
      <c r="D74" s="275">
        <v>2</v>
      </c>
      <c r="E74" s="276">
        <v>840</v>
      </c>
      <c r="F74" s="275"/>
      <c r="G74" s="275"/>
      <c r="H74" s="275">
        <v>2</v>
      </c>
      <c r="I74" s="276">
        <v>100</v>
      </c>
      <c r="J74" s="275"/>
      <c r="K74" s="275"/>
      <c r="L74" s="276">
        <f t="shared" si="3"/>
        <v>200</v>
      </c>
      <c r="M74" s="276"/>
      <c r="N74" s="210" t="s">
        <v>105</v>
      </c>
      <c r="O74" s="293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</row>
    <row r="75" ht="24" customHeight="1" spans="1:252">
      <c r="A75" s="282">
        <v>71</v>
      </c>
      <c r="B75" s="241" t="s">
        <v>127</v>
      </c>
      <c r="C75" s="271" t="s">
        <v>128</v>
      </c>
      <c r="D75" s="275">
        <v>1</v>
      </c>
      <c r="E75" s="276">
        <v>570</v>
      </c>
      <c r="F75" s="275"/>
      <c r="G75" s="275"/>
      <c r="H75" s="275">
        <v>1</v>
      </c>
      <c r="I75" s="276">
        <v>100</v>
      </c>
      <c r="J75" s="275"/>
      <c r="K75" s="275"/>
      <c r="L75" s="276">
        <f t="shared" si="3"/>
        <v>100</v>
      </c>
      <c r="M75" s="276"/>
      <c r="N75" s="210" t="s">
        <v>105</v>
      </c>
      <c r="O75" s="293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</row>
    <row r="76" ht="24" customHeight="1" spans="1:252">
      <c r="A76" s="282">
        <v>72</v>
      </c>
      <c r="B76" s="241" t="s">
        <v>141</v>
      </c>
      <c r="C76" s="271"/>
      <c r="D76" s="275"/>
      <c r="E76" s="276"/>
      <c r="F76" s="275"/>
      <c r="G76" s="275"/>
      <c r="H76" s="275"/>
      <c r="I76" s="276"/>
      <c r="J76" s="275"/>
      <c r="K76" s="275"/>
      <c r="L76" s="276" t="str">
        <f t="shared" si="3"/>
        <v/>
      </c>
      <c r="M76" s="276"/>
      <c r="N76" s="301"/>
      <c r="O76" s="293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</row>
    <row r="77" ht="24" customHeight="1" spans="1:252">
      <c r="A77" s="282">
        <v>73</v>
      </c>
      <c r="B77" s="241" t="s">
        <v>114</v>
      </c>
      <c r="C77" s="173" t="s">
        <v>133</v>
      </c>
      <c r="D77" s="275">
        <v>8</v>
      </c>
      <c r="E77" s="276">
        <v>792</v>
      </c>
      <c r="F77" s="275"/>
      <c r="G77" s="275"/>
      <c r="H77" s="275">
        <v>8</v>
      </c>
      <c r="I77" s="276">
        <v>0</v>
      </c>
      <c r="J77" s="275"/>
      <c r="K77" s="275"/>
      <c r="L77" s="276">
        <f t="shared" si="3"/>
        <v>0</v>
      </c>
      <c r="M77" s="276"/>
      <c r="N77" s="210" t="s">
        <v>105</v>
      </c>
      <c r="O77" s="293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  <c r="IJ77" s="54"/>
      <c r="IK77" s="54"/>
      <c r="IL77" s="54"/>
      <c r="IM77" s="54"/>
      <c r="IN77" s="54"/>
      <c r="IO77" s="54"/>
      <c r="IP77" s="54"/>
      <c r="IQ77" s="54"/>
      <c r="IR77" s="54"/>
    </row>
    <row r="78" ht="24" customHeight="1" spans="1:252">
      <c r="A78" s="282">
        <v>74</v>
      </c>
      <c r="B78" s="241" t="s">
        <v>119</v>
      </c>
      <c r="C78" s="271" t="s">
        <v>108</v>
      </c>
      <c r="D78" s="275">
        <v>8</v>
      </c>
      <c r="E78" s="276">
        <v>2730</v>
      </c>
      <c r="F78" s="275"/>
      <c r="G78" s="275"/>
      <c r="H78" s="275">
        <v>8</v>
      </c>
      <c r="I78" s="276">
        <v>0</v>
      </c>
      <c r="J78" s="275"/>
      <c r="K78" s="275"/>
      <c r="L78" s="276">
        <f t="shared" si="3"/>
        <v>0</v>
      </c>
      <c r="M78" s="276"/>
      <c r="N78" s="210" t="s">
        <v>105</v>
      </c>
      <c r="O78" s="293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4"/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  <c r="IJ78" s="54"/>
      <c r="IK78" s="54"/>
      <c r="IL78" s="54"/>
      <c r="IM78" s="54"/>
      <c r="IN78" s="54"/>
      <c r="IO78" s="54"/>
      <c r="IP78" s="54"/>
      <c r="IQ78" s="54"/>
      <c r="IR78" s="54"/>
    </row>
    <row r="79" ht="24" customHeight="1" spans="1:252">
      <c r="A79" s="282">
        <v>75</v>
      </c>
      <c r="B79" s="241" t="s">
        <v>118</v>
      </c>
      <c r="C79" s="173" t="s">
        <v>104</v>
      </c>
      <c r="D79" s="275">
        <v>2</v>
      </c>
      <c r="E79" s="276">
        <v>840</v>
      </c>
      <c r="F79" s="275"/>
      <c r="G79" s="275"/>
      <c r="H79" s="275">
        <v>2</v>
      </c>
      <c r="I79" s="276">
        <v>100</v>
      </c>
      <c r="J79" s="275"/>
      <c r="K79" s="275"/>
      <c r="L79" s="276">
        <f t="shared" si="3"/>
        <v>200</v>
      </c>
      <c r="M79" s="276"/>
      <c r="N79" s="210"/>
      <c r="O79" s="293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  <c r="HB79" s="54"/>
      <c r="HC79" s="54"/>
      <c r="HD79" s="54"/>
      <c r="HE79" s="54"/>
      <c r="HF79" s="54"/>
      <c r="HG79" s="54"/>
      <c r="HH79" s="54"/>
      <c r="HI79" s="54"/>
      <c r="HJ79" s="54"/>
      <c r="HK79" s="54"/>
      <c r="HL79" s="54"/>
      <c r="HM79" s="54"/>
      <c r="HN79" s="54"/>
      <c r="HO79" s="54"/>
      <c r="HP79" s="54"/>
      <c r="HQ79" s="54"/>
      <c r="HR79" s="54"/>
      <c r="HS79" s="54"/>
      <c r="HT79" s="54"/>
      <c r="HU79" s="54"/>
      <c r="HV79" s="54"/>
      <c r="HW79" s="54"/>
      <c r="HX79" s="54"/>
      <c r="HY79" s="54"/>
      <c r="HZ79" s="54"/>
      <c r="IA79" s="54"/>
      <c r="IB79" s="54"/>
      <c r="IC79" s="54"/>
      <c r="ID79" s="54"/>
      <c r="IE79" s="54"/>
      <c r="IF79" s="54"/>
      <c r="IG79" s="54"/>
      <c r="IH79" s="54"/>
      <c r="II79" s="54"/>
      <c r="IJ79" s="54"/>
      <c r="IK79" s="54"/>
      <c r="IL79" s="54"/>
      <c r="IM79" s="54"/>
      <c r="IN79" s="54"/>
      <c r="IO79" s="54"/>
      <c r="IP79" s="54"/>
      <c r="IQ79" s="54"/>
      <c r="IR79" s="54"/>
    </row>
    <row r="80" ht="24" customHeight="1" spans="1:252">
      <c r="A80" s="282">
        <v>76</v>
      </c>
      <c r="B80" s="241" t="s">
        <v>139</v>
      </c>
      <c r="C80" s="173" t="s">
        <v>116</v>
      </c>
      <c r="D80" s="275">
        <v>1</v>
      </c>
      <c r="E80" s="276">
        <v>6.75</v>
      </c>
      <c r="F80" s="275"/>
      <c r="G80" s="275"/>
      <c r="H80" s="275">
        <v>1</v>
      </c>
      <c r="I80" s="276">
        <v>5</v>
      </c>
      <c r="J80" s="275"/>
      <c r="K80" s="275"/>
      <c r="L80" s="276">
        <f t="shared" si="3"/>
        <v>5</v>
      </c>
      <c r="M80" s="276"/>
      <c r="N80" s="210"/>
      <c r="O80" s="293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</row>
    <row r="81" ht="24" customHeight="1" spans="1:252">
      <c r="A81" s="282">
        <v>77</v>
      </c>
      <c r="B81" s="241" t="s">
        <v>142</v>
      </c>
      <c r="C81" s="271"/>
      <c r="D81" s="275"/>
      <c r="E81" s="276"/>
      <c r="F81" s="275"/>
      <c r="G81" s="275"/>
      <c r="H81" s="275"/>
      <c r="I81" s="276"/>
      <c r="J81" s="275"/>
      <c r="K81" s="275"/>
      <c r="L81" s="276" t="str">
        <f t="shared" si="3"/>
        <v/>
      </c>
      <c r="M81" s="276"/>
      <c r="N81" s="210" t="s">
        <v>105</v>
      </c>
      <c r="O81" s="293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4"/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/>
      <c r="IC81" s="54"/>
      <c r="ID81" s="54"/>
      <c r="IE81" s="54"/>
      <c r="IF81" s="54"/>
      <c r="IG81" s="54"/>
      <c r="IH81" s="54"/>
      <c r="II81" s="54"/>
      <c r="IJ81" s="54"/>
      <c r="IK81" s="54"/>
      <c r="IL81" s="54"/>
      <c r="IM81" s="54"/>
      <c r="IN81" s="54"/>
      <c r="IO81" s="54"/>
      <c r="IP81" s="54"/>
      <c r="IQ81" s="54"/>
      <c r="IR81" s="54"/>
    </row>
    <row r="82" ht="24" customHeight="1" spans="1:252">
      <c r="A82" s="282">
        <v>78</v>
      </c>
      <c r="B82" s="241" t="s">
        <v>114</v>
      </c>
      <c r="C82" s="271" t="s">
        <v>110</v>
      </c>
      <c r="D82" s="275">
        <v>8</v>
      </c>
      <c r="E82" s="276">
        <v>792</v>
      </c>
      <c r="F82" s="275"/>
      <c r="G82" s="275"/>
      <c r="H82" s="275">
        <v>8</v>
      </c>
      <c r="I82" s="276">
        <v>0</v>
      </c>
      <c r="J82" s="275"/>
      <c r="K82" s="275"/>
      <c r="L82" s="276">
        <f t="shared" si="3"/>
        <v>0</v>
      </c>
      <c r="M82" s="276"/>
      <c r="N82" s="210" t="s">
        <v>105</v>
      </c>
      <c r="O82" s="293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/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  <c r="IJ82" s="54"/>
      <c r="IK82" s="54"/>
      <c r="IL82" s="54"/>
      <c r="IM82" s="54"/>
      <c r="IN82" s="54"/>
      <c r="IO82" s="54"/>
      <c r="IP82" s="54"/>
      <c r="IQ82" s="54"/>
      <c r="IR82" s="54"/>
    </row>
    <row r="83" ht="24" customHeight="1" spans="1:252">
      <c r="A83" s="282">
        <v>79</v>
      </c>
      <c r="B83" s="241" t="s">
        <v>119</v>
      </c>
      <c r="C83" s="271" t="s">
        <v>108</v>
      </c>
      <c r="D83" s="275">
        <v>7</v>
      </c>
      <c r="E83" s="276">
        <v>2388.75</v>
      </c>
      <c r="F83" s="275"/>
      <c r="G83" s="275"/>
      <c r="H83" s="275">
        <v>7</v>
      </c>
      <c r="I83" s="276">
        <v>0</v>
      </c>
      <c r="J83" s="275"/>
      <c r="K83" s="275"/>
      <c r="L83" s="276">
        <f t="shared" si="3"/>
        <v>0</v>
      </c>
      <c r="M83" s="276"/>
      <c r="N83" s="210" t="s">
        <v>105</v>
      </c>
      <c r="O83" s="293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</row>
    <row r="84" ht="24" customHeight="1" spans="1:252">
      <c r="A84" s="303">
        <v>80</v>
      </c>
      <c r="B84" s="249" t="s">
        <v>138</v>
      </c>
      <c r="C84" s="304" t="s">
        <v>133</v>
      </c>
      <c r="D84" s="278">
        <v>3</v>
      </c>
      <c r="E84" s="279">
        <v>234</v>
      </c>
      <c r="F84" s="278"/>
      <c r="G84" s="278"/>
      <c r="H84" s="278">
        <v>3</v>
      </c>
      <c r="I84" s="279">
        <v>0</v>
      </c>
      <c r="J84" s="278"/>
      <c r="K84" s="278"/>
      <c r="L84" s="279">
        <f t="shared" si="3"/>
        <v>0</v>
      </c>
      <c r="M84" s="279"/>
      <c r="N84" s="300" t="s">
        <v>105</v>
      </c>
      <c r="O84" s="293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</row>
    <row r="85" ht="24" customHeight="1" spans="1:252">
      <c r="A85" s="282">
        <v>81</v>
      </c>
      <c r="B85" s="241" t="s">
        <v>143</v>
      </c>
      <c r="C85" s="271"/>
      <c r="D85" s="274"/>
      <c r="E85" s="274"/>
      <c r="F85" s="275"/>
      <c r="G85" s="275"/>
      <c r="H85" s="297"/>
      <c r="I85" s="276"/>
      <c r="J85" s="275"/>
      <c r="K85" s="275"/>
      <c r="L85" s="276" t="str">
        <f t="shared" ref="L85:L104" si="4">IF(H85="","",H85*I85)</f>
        <v/>
      </c>
      <c r="M85" s="276"/>
      <c r="N85" s="301"/>
      <c r="O85" s="293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</row>
    <row r="86" ht="24" customHeight="1" spans="1:252">
      <c r="A86" s="282">
        <v>82</v>
      </c>
      <c r="B86" s="241" t="s">
        <v>114</v>
      </c>
      <c r="C86" s="271" t="s">
        <v>110</v>
      </c>
      <c r="D86" s="275">
        <v>3</v>
      </c>
      <c r="E86" s="276">
        <v>297</v>
      </c>
      <c r="F86" s="275"/>
      <c r="G86" s="275"/>
      <c r="H86" s="275">
        <v>3</v>
      </c>
      <c r="I86" s="276">
        <v>0</v>
      </c>
      <c r="J86" s="275"/>
      <c r="K86" s="275"/>
      <c r="L86" s="276">
        <f t="shared" si="4"/>
        <v>0</v>
      </c>
      <c r="M86" s="276"/>
      <c r="N86" s="210" t="s">
        <v>105</v>
      </c>
      <c r="O86" s="293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</row>
    <row r="87" ht="24" customHeight="1" spans="1:252">
      <c r="A87" s="282">
        <v>83</v>
      </c>
      <c r="B87" s="241" t="s">
        <v>119</v>
      </c>
      <c r="C87" s="271" t="s">
        <v>108</v>
      </c>
      <c r="D87" s="275">
        <v>4</v>
      </c>
      <c r="E87" s="276">
        <v>1365</v>
      </c>
      <c r="F87" s="275"/>
      <c r="G87" s="275"/>
      <c r="H87" s="275">
        <v>4</v>
      </c>
      <c r="I87" s="276">
        <v>0</v>
      </c>
      <c r="J87" s="275"/>
      <c r="K87" s="275"/>
      <c r="L87" s="276">
        <f t="shared" si="4"/>
        <v>0</v>
      </c>
      <c r="M87" s="276"/>
      <c r="N87" s="210" t="s">
        <v>105</v>
      </c>
      <c r="O87" s="293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</row>
    <row r="88" ht="24" customHeight="1" spans="1:252">
      <c r="A88" s="282">
        <v>84</v>
      </c>
      <c r="B88" s="241" t="s">
        <v>139</v>
      </c>
      <c r="C88" s="173" t="s">
        <v>116</v>
      </c>
      <c r="D88" s="275">
        <v>7</v>
      </c>
      <c r="E88" s="276">
        <v>47.25</v>
      </c>
      <c r="F88" s="275"/>
      <c r="G88" s="275"/>
      <c r="H88" s="275">
        <v>7</v>
      </c>
      <c r="I88" s="276">
        <v>5</v>
      </c>
      <c r="J88" s="275"/>
      <c r="K88" s="275"/>
      <c r="L88" s="276">
        <f t="shared" si="4"/>
        <v>35</v>
      </c>
      <c r="M88" s="276"/>
      <c r="N88" s="210"/>
      <c r="O88" s="293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</row>
    <row r="89" ht="24" customHeight="1" spans="1:252">
      <c r="A89" s="282">
        <v>85</v>
      </c>
      <c r="B89" s="241" t="s">
        <v>144</v>
      </c>
      <c r="C89" s="173" t="s">
        <v>133</v>
      </c>
      <c r="D89" s="275">
        <v>3</v>
      </c>
      <c r="E89" s="276">
        <v>78.75</v>
      </c>
      <c r="F89" s="275"/>
      <c r="G89" s="275"/>
      <c r="H89" s="275">
        <v>3</v>
      </c>
      <c r="I89" s="276">
        <v>0</v>
      </c>
      <c r="J89" s="275"/>
      <c r="K89" s="275"/>
      <c r="L89" s="276">
        <f t="shared" si="4"/>
        <v>0</v>
      </c>
      <c r="M89" s="276"/>
      <c r="N89" s="210" t="s">
        <v>105</v>
      </c>
      <c r="O89" s="293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</row>
    <row r="90" ht="24" customHeight="1" spans="1:252">
      <c r="A90" s="282">
        <v>86</v>
      </c>
      <c r="B90" s="241" t="s">
        <v>145</v>
      </c>
      <c r="C90" s="271"/>
      <c r="D90" s="297"/>
      <c r="E90" s="276"/>
      <c r="F90" s="275"/>
      <c r="G90" s="275"/>
      <c r="H90" s="297"/>
      <c r="I90" s="276"/>
      <c r="J90" s="275"/>
      <c r="K90" s="275"/>
      <c r="L90" s="276" t="str">
        <f t="shared" si="4"/>
        <v/>
      </c>
      <c r="M90" s="276"/>
      <c r="N90" s="301"/>
      <c r="O90" s="293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</row>
    <row r="91" ht="24" customHeight="1" spans="1:252">
      <c r="A91" s="282">
        <v>87</v>
      </c>
      <c r="B91" s="241" t="s">
        <v>114</v>
      </c>
      <c r="C91" s="173" t="s">
        <v>133</v>
      </c>
      <c r="D91" s="275">
        <v>9</v>
      </c>
      <c r="E91" s="276">
        <v>891</v>
      </c>
      <c r="F91" s="275"/>
      <c r="G91" s="275"/>
      <c r="H91" s="275">
        <v>9</v>
      </c>
      <c r="I91" s="276">
        <v>0</v>
      </c>
      <c r="J91" s="275"/>
      <c r="K91" s="275"/>
      <c r="L91" s="276">
        <f t="shared" si="4"/>
        <v>0</v>
      </c>
      <c r="M91" s="276"/>
      <c r="N91" s="210" t="s">
        <v>105</v>
      </c>
      <c r="O91" s="293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</row>
    <row r="92" ht="24" customHeight="1" spans="1:252">
      <c r="A92" s="282">
        <v>88</v>
      </c>
      <c r="B92" s="241" t="s">
        <v>119</v>
      </c>
      <c r="C92" s="271" t="s">
        <v>108</v>
      </c>
      <c r="D92" s="275">
        <v>9</v>
      </c>
      <c r="E92" s="276">
        <v>3071.25</v>
      </c>
      <c r="F92" s="275"/>
      <c r="G92" s="275"/>
      <c r="H92" s="275">
        <v>9</v>
      </c>
      <c r="I92" s="276">
        <v>0</v>
      </c>
      <c r="J92" s="275"/>
      <c r="K92" s="275"/>
      <c r="L92" s="276">
        <f t="shared" si="4"/>
        <v>0</v>
      </c>
      <c r="M92" s="276"/>
      <c r="N92" s="210" t="s">
        <v>105</v>
      </c>
      <c r="O92" s="293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</row>
    <row r="93" ht="24" customHeight="1" spans="1:252">
      <c r="A93" s="282">
        <v>89</v>
      </c>
      <c r="B93" s="241" t="s">
        <v>118</v>
      </c>
      <c r="C93" s="173" t="s">
        <v>104</v>
      </c>
      <c r="D93" s="275">
        <v>1</v>
      </c>
      <c r="E93" s="276">
        <v>420</v>
      </c>
      <c r="F93" s="275"/>
      <c r="G93" s="275"/>
      <c r="H93" s="275">
        <v>1</v>
      </c>
      <c r="I93" s="276">
        <v>100</v>
      </c>
      <c r="J93" s="275"/>
      <c r="K93" s="275"/>
      <c r="L93" s="276">
        <f t="shared" si="4"/>
        <v>100</v>
      </c>
      <c r="M93" s="276"/>
      <c r="N93" s="210"/>
      <c r="O93" s="293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</row>
    <row r="94" ht="24" customHeight="1" spans="1:252">
      <c r="A94" s="282">
        <v>90</v>
      </c>
      <c r="B94" s="241" t="s">
        <v>146</v>
      </c>
      <c r="C94" s="271"/>
      <c r="D94" s="297"/>
      <c r="E94" s="276"/>
      <c r="F94" s="275"/>
      <c r="G94" s="275"/>
      <c r="H94" s="297"/>
      <c r="I94" s="276"/>
      <c r="J94" s="275"/>
      <c r="K94" s="275"/>
      <c r="L94" s="276" t="str">
        <f t="shared" si="4"/>
        <v/>
      </c>
      <c r="M94" s="276"/>
      <c r="N94" s="301"/>
      <c r="O94" s="293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</row>
    <row r="95" ht="24" customHeight="1" spans="1:252">
      <c r="A95" s="282">
        <v>91</v>
      </c>
      <c r="B95" s="241" t="s">
        <v>114</v>
      </c>
      <c r="C95" s="173" t="s">
        <v>133</v>
      </c>
      <c r="D95" s="275">
        <v>4</v>
      </c>
      <c r="E95" s="276">
        <v>396</v>
      </c>
      <c r="F95" s="275"/>
      <c r="G95" s="275"/>
      <c r="H95" s="275">
        <v>4</v>
      </c>
      <c r="I95" s="276">
        <v>0</v>
      </c>
      <c r="J95" s="275"/>
      <c r="K95" s="275"/>
      <c r="L95" s="276">
        <f t="shared" si="4"/>
        <v>0</v>
      </c>
      <c r="M95" s="276"/>
      <c r="N95" s="210" t="s">
        <v>105</v>
      </c>
      <c r="O95" s="293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</row>
    <row r="96" ht="24" customHeight="1" spans="1:252">
      <c r="A96" s="282">
        <v>92</v>
      </c>
      <c r="B96" s="241" t="s">
        <v>119</v>
      </c>
      <c r="C96" s="271" t="s">
        <v>108</v>
      </c>
      <c r="D96" s="275">
        <v>4</v>
      </c>
      <c r="E96" s="276">
        <v>1365</v>
      </c>
      <c r="F96" s="275"/>
      <c r="G96" s="275"/>
      <c r="H96" s="275">
        <v>4</v>
      </c>
      <c r="I96" s="276">
        <v>0</v>
      </c>
      <c r="J96" s="275"/>
      <c r="K96" s="275"/>
      <c r="L96" s="276">
        <f t="shared" si="4"/>
        <v>0</v>
      </c>
      <c r="M96" s="276"/>
      <c r="N96" s="210" t="s">
        <v>105</v>
      </c>
      <c r="O96" s="293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</row>
    <row r="97" ht="24" customHeight="1" spans="1:252">
      <c r="A97" s="282">
        <v>93</v>
      </c>
      <c r="B97" s="241" t="s">
        <v>118</v>
      </c>
      <c r="C97" s="173" t="s">
        <v>104</v>
      </c>
      <c r="D97" s="275">
        <v>1</v>
      </c>
      <c r="E97" s="276">
        <v>420</v>
      </c>
      <c r="F97" s="275"/>
      <c r="G97" s="275"/>
      <c r="H97" s="275">
        <v>1</v>
      </c>
      <c r="I97" s="276">
        <v>100</v>
      </c>
      <c r="J97" s="275"/>
      <c r="K97" s="275"/>
      <c r="L97" s="276">
        <f t="shared" si="4"/>
        <v>100</v>
      </c>
      <c r="M97" s="276"/>
      <c r="N97" s="210"/>
      <c r="O97" s="293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</row>
    <row r="98" ht="24" customHeight="1" spans="1:252">
      <c r="A98" s="282">
        <v>94</v>
      </c>
      <c r="B98" s="241" t="s">
        <v>144</v>
      </c>
      <c r="C98" s="173" t="s">
        <v>147</v>
      </c>
      <c r="D98" s="275">
        <v>1</v>
      </c>
      <c r="E98" s="276">
        <v>26.25</v>
      </c>
      <c r="F98" s="275"/>
      <c r="G98" s="275"/>
      <c r="H98" s="275">
        <v>1</v>
      </c>
      <c r="I98" s="276">
        <v>0</v>
      </c>
      <c r="J98" s="275"/>
      <c r="K98" s="275"/>
      <c r="L98" s="276">
        <f t="shared" si="4"/>
        <v>0</v>
      </c>
      <c r="M98" s="276"/>
      <c r="N98" s="210" t="s">
        <v>105</v>
      </c>
      <c r="O98" s="293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</row>
    <row r="99" ht="24" customHeight="1" spans="1:252">
      <c r="A99" s="282">
        <v>95</v>
      </c>
      <c r="B99" s="241" t="s">
        <v>148</v>
      </c>
      <c r="C99" s="271"/>
      <c r="D99" s="297"/>
      <c r="E99" s="276"/>
      <c r="F99" s="275"/>
      <c r="G99" s="275"/>
      <c r="H99" s="297"/>
      <c r="I99" s="276"/>
      <c r="J99" s="275"/>
      <c r="K99" s="275"/>
      <c r="L99" s="276" t="str">
        <f t="shared" si="4"/>
        <v/>
      </c>
      <c r="M99" s="276"/>
      <c r="N99" s="301"/>
      <c r="O99" s="293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</row>
    <row r="100" ht="24" customHeight="1" spans="1:252">
      <c r="A100" s="282">
        <v>96</v>
      </c>
      <c r="B100" s="241" t="s">
        <v>114</v>
      </c>
      <c r="C100" s="271" t="s">
        <v>149</v>
      </c>
      <c r="D100" s="275">
        <v>2</v>
      </c>
      <c r="E100" s="276">
        <v>198</v>
      </c>
      <c r="F100" s="275"/>
      <c r="G100" s="275"/>
      <c r="H100" s="275">
        <v>2</v>
      </c>
      <c r="I100" s="276">
        <v>0</v>
      </c>
      <c r="J100" s="275"/>
      <c r="K100" s="275"/>
      <c r="L100" s="276">
        <f t="shared" si="4"/>
        <v>0</v>
      </c>
      <c r="M100" s="276"/>
      <c r="N100" s="210" t="s">
        <v>105</v>
      </c>
      <c r="O100" s="293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</row>
    <row r="101" ht="24" customHeight="1" spans="1:252">
      <c r="A101" s="282">
        <v>97</v>
      </c>
      <c r="B101" s="241" t="s">
        <v>119</v>
      </c>
      <c r="C101" s="271" t="s">
        <v>108</v>
      </c>
      <c r="D101" s="275">
        <v>2</v>
      </c>
      <c r="E101" s="276">
        <v>682.5</v>
      </c>
      <c r="F101" s="275"/>
      <c r="G101" s="275"/>
      <c r="H101" s="275">
        <v>2</v>
      </c>
      <c r="I101" s="276">
        <v>0</v>
      </c>
      <c r="J101" s="275"/>
      <c r="K101" s="275"/>
      <c r="L101" s="276">
        <f t="shared" si="4"/>
        <v>0</v>
      </c>
      <c r="M101" s="276"/>
      <c r="N101" s="210" t="s">
        <v>105</v>
      </c>
      <c r="O101" s="293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</row>
    <row r="102" ht="24" customHeight="1" spans="1:252">
      <c r="A102" s="282">
        <v>98</v>
      </c>
      <c r="B102" s="241" t="s">
        <v>150</v>
      </c>
      <c r="C102" s="271"/>
      <c r="D102" s="297"/>
      <c r="E102" s="276"/>
      <c r="F102" s="275"/>
      <c r="G102" s="275"/>
      <c r="H102" s="297"/>
      <c r="I102" s="276"/>
      <c r="J102" s="275"/>
      <c r="K102" s="275"/>
      <c r="L102" s="276" t="str">
        <f t="shared" si="4"/>
        <v/>
      </c>
      <c r="M102" s="276"/>
      <c r="N102" s="301"/>
      <c r="O102" s="293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</row>
    <row r="103" ht="24" customHeight="1" spans="1:252">
      <c r="A103" s="282">
        <v>99</v>
      </c>
      <c r="B103" s="241" t="s">
        <v>151</v>
      </c>
      <c r="C103" s="271" t="s">
        <v>108</v>
      </c>
      <c r="D103" s="275">
        <v>8</v>
      </c>
      <c r="E103" s="276">
        <v>600</v>
      </c>
      <c r="F103" s="275"/>
      <c r="G103" s="275"/>
      <c r="H103" s="275">
        <v>8</v>
      </c>
      <c r="I103" s="276">
        <v>0</v>
      </c>
      <c r="J103" s="275"/>
      <c r="K103" s="275"/>
      <c r="L103" s="276">
        <f t="shared" si="4"/>
        <v>0</v>
      </c>
      <c r="M103" s="276"/>
      <c r="N103" s="210" t="s">
        <v>105</v>
      </c>
      <c r="O103" s="293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</row>
    <row r="104" ht="24" customHeight="1" spans="1:252">
      <c r="A104" s="303">
        <v>100</v>
      </c>
      <c r="B104" s="249" t="s">
        <v>118</v>
      </c>
      <c r="C104" s="304" t="s">
        <v>104</v>
      </c>
      <c r="D104" s="278">
        <v>2</v>
      </c>
      <c r="E104" s="279">
        <v>840</v>
      </c>
      <c r="F104" s="278"/>
      <c r="G104" s="278"/>
      <c r="H104" s="278">
        <v>2</v>
      </c>
      <c r="I104" s="279">
        <v>100</v>
      </c>
      <c r="J104" s="278"/>
      <c r="K104" s="278"/>
      <c r="L104" s="279">
        <f t="shared" si="4"/>
        <v>200</v>
      </c>
      <c r="M104" s="279"/>
      <c r="N104" s="300"/>
      <c r="O104" s="293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</row>
    <row r="105" ht="24" customHeight="1" spans="1:252">
      <c r="A105" s="282">
        <v>101</v>
      </c>
      <c r="B105" s="241" t="s">
        <v>152</v>
      </c>
      <c r="C105" s="271"/>
      <c r="D105" s="274"/>
      <c r="E105" s="274"/>
      <c r="F105" s="275"/>
      <c r="G105" s="275"/>
      <c r="H105" s="276"/>
      <c r="I105" s="276"/>
      <c r="J105" s="276"/>
      <c r="K105" s="275"/>
      <c r="L105" s="276" t="str">
        <f t="shared" ref="L105:L119" si="5">IF(H105="","",H105*I105)</f>
        <v/>
      </c>
      <c r="M105" s="276"/>
      <c r="N105" s="301"/>
      <c r="O105" s="293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</row>
    <row r="106" ht="24" customHeight="1" spans="1:252">
      <c r="A106" s="282">
        <v>102</v>
      </c>
      <c r="B106" s="241" t="s">
        <v>153</v>
      </c>
      <c r="C106" s="271" t="s">
        <v>128</v>
      </c>
      <c r="D106" s="275">
        <v>1</v>
      </c>
      <c r="E106" s="276">
        <v>56.25</v>
      </c>
      <c r="F106" s="275"/>
      <c r="G106" s="275"/>
      <c r="H106" s="275">
        <v>1</v>
      </c>
      <c r="I106" s="276">
        <v>5</v>
      </c>
      <c r="J106" s="276"/>
      <c r="K106" s="275"/>
      <c r="L106" s="276">
        <f t="shared" si="5"/>
        <v>5</v>
      </c>
      <c r="M106" s="276"/>
      <c r="N106" s="210"/>
      <c r="O106" s="293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</row>
    <row r="107" ht="24" customHeight="1" spans="1:252">
      <c r="A107" s="282">
        <v>103</v>
      </c>
      <c r="B107" s="241" t="s">
        <v>154</v>
      </c>
      <c r="C107" s="271"/>
      <c r="D107" s="275"/>
      <c r="E107" s="276"/>
      <c r="F107" s="275"/>
      <c r="G107" s="275"/>
      <c r="H107" s="275"/>
      <c r="I107" s="276"/>
      <c r="J107" s="276"/>
      <c r="K107" s="275"/>
      <c r="L107" s="276" t="str">
        <f t="shared" si="5"/>
        <v/>
      </c>
      <c r="M107" s="276"/>
      <c r="N107" s="301"/>
      <c r="O107" s="293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4"/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/>
      <c r="IC107" s="54"/>
      <c r="ID107" s="54"/>
      <c r="IE107" s="54"/>
      <c r="IF107" s="54"/>
      <c r="IG107" s="54"/>
      <c r="IH107" s="54"/>
      <c r="II107" s="54"/>
      <c r="IJ107" s="54"/>
      <c r="IK107" s="54"/>
      <c r="IL107" s="54"/>
      <c r="IM107" s="54"/>
      <c r="IN107" s="54"/>
      <c r="IO107" s="54"/>
      <c r="IP107" s="54"/>
      <c r="IQ107" s="54"/>
      <c r="IR107" s="54"/>
    </row>
    <row r="108" ht="24" customHeight="1" spans="1:252">
      <c r="A108" s="282">
        <v>104</v>
      </c>
      <c r="B108" s="241" t="s">
        <v>153</v>
      </c>
      <c r="C108" s="271" t="s">
        <v>128</v>
      </c>
      <c r="D108" s="275">
        <v>1</v>
      </c>
      <c r="E108" s="276">
        <v>56.25</v>
      </c>
      <c r="F108" s="275"/>
      <c r="G108" s="275"/>
      <c r="H108" s="275">
        <v>1</v>
      </c>
      <c r="I108" s="276">
        <v>5</v>
      </c>
      <c r="J108" s="276"/>
      <c r="K108" s="275"/>
      <c r="L108" s="276">
        <f t="shared" si="5"/>
        <v>5</v>
      </c>
      <c r="M108" s="276"/>
      <c r="N108" s="210"/>
      <c r="O108" s="293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4"/>
      <c r="FI108" s="54"/>
      <c r="FJ108" s="54"/>
      <c r="FK108" s="54"/>
      <c r="FL108" s="54"/>
      <c r="FM108" s="54"/>
      <c r="FN108" s="54"/>
      <c r="FO108" s="54"/>
      <c r="FP108" s="54"/>
      <c r="FQ108" s="54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/>
      <c r="GE108" s="54"/>
      <c r="GF108" s="54"/>
      <c r="GG108" s="54"/>
      <c r="GH108" s="54"/>
      <c r="GI108" s="54"/>
      <c r="GJ108" s="54"/>
      <c r="GK108" s="54"/>
      <c r="GL108" s="54"/>
      <c r="GM108" s="54"/>
      <c r="GN108" s="54"/>
      <c r="GO108" s="54"/>
      <c r="GP108" s="54"/>
      <c r="GQ108" s="54"/>
      <c r="GR108" s="54"/>
      <c r="GS108" s="54"/>
      <c r="GT108" s="54"/>
      <c r="GU108" s="54"/>
      <c r="GV108" s="54"/>
      <c r="GW108" s="54"/>
      <c r="GX108" s="54"/>
      <c r="GY108" s="54"/>
      <c r="GZ108" s="54"/>
      <c r="HA108" s="54"/>
      <c r="HB108" s="54"/>
      <c r="HC108" s="54"/>
      <c r="HD108" s="54"/>
      <c r="HE108" s="54"/>
      <c r="HF108" s="54"/>
      <c r="HG108" s="54"/>
      <c r="HH108" s="54"/>
      <c r="HI108" s="54"/>
      <c r="HJ108" s="54"/>
      <c r="HK108" s="54"/>
      <c r="HL108" s="54"/>
      <c r="HM108" s="54"/>
      <c r="HN108" s="54"/>
      <c r="HO108" s="54"/>
      <c r="HP108" s="54"/>
      <c r="HQ108" s="54"/>
      <c r="HR108" s="54"/>
      <c r="HS108" s="54"/>
      <c r="HT108" s="54"/>
      <c r="HU108" s="54"/>
      <c r="HV108" s="54"/>
      <c r="HW108" s="54"/>
      <c r="HX108" s="54"/>
      <c r="HY108" s="54"/>
      <c r="HZ108" s="54"/>
      <c r="IA108" s="54"/>
      <c r="IB108" s="54"/>
      <c r="IC108" s="54"/>
      <c r="ID108" s="54"/>
      <c r="IE108" s="54"/>
      <c r="IF108" s="54"/>
      <c r="IG108" s="54"/>
      <c r="IH108" s="54"/>
      <c r="II108" s="54"/>
      <c r="IJ108" s="54"/>
      <c r="IK108" s="54"/>
      <c r="IL108" s="54"/>
      <c r="IM108" s="54"/>
      <c r="IN108" s="54"/>
      <c r="IO108" s="54"/>
      <c r="IP108" s="54"/>
      <c r="IQ108" s="54"/>
      <c r="IR108" s="54"/>
    </row>
    <row r="109" ht="24" customHeight="1" spans="1:252">
      <c r="A109" s="282">
        <v>105</v>
      </c>
      <c r="B109" s="241" t="s">
        <v>118</v>
      </c>
      <c r="C109" s="173" t="s">
        <v>104</v>
      </c>
      <c r="D109" s="275">
        <v>1</v>
      </c>
      <c r="E109" s="276">
        <v>420</v>
      </c>
      <c r="F109" s="275"/>
      <c r="G109" s="275"/>
      <c r="H109" s="275">
        <v>1</v>
      </c>
      <c r="I109" s="276">
        <v>100</v>
      </c>
      <c r="J109" s="276"/>
      <c r="K109" s="275"/>
      <c r="L109" s="276">
        <f t="shared" si="5"/>
        <v>100</v>
      </c>
      <c r="M109" s="276"/>
      <c r="N109" s="210"/>
      <c r="O109" s="293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4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4"/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</row>
    <row r="110" ht="24" customHeight="1" spans="1:252">
      <c r="A110" s="282">
        <v>106</v>
      </c>
      <c r="B110" s="241" t="s">
        <v>118</v>
      </c>
      <c r="C110" s="173" t="s">
        <v>104</v>
      </c>
      <c r="D110" s="275">
        <v>3</v>
      </c>
      <c r="E110" s="276">
        <v>1260</v>
      </c>
      <c r="F110" s="275"/>
      <c r="G110" s="275"/>
      <c r="H110" s="275">
        <v>3</v>
      </c>
      <c r="I110" s="276">
        <v>100</v>
      </c>
      <c r="J110" s="276"/>
      <c r="K110" s="275"/>
      <c r="L110" s="276">
        <f t="shared" si="5"/>
        <v>300</v>
      </c>
      <c r="M110" s="276"/>
      <c r="N110" s="210"/>
      <c r="O110" s="293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  <c r="HB110" s="54"/>
      <c r="HC110" s="54"/>
      <c r="HD110" s="54"/>
      <c r="HE110" s="54"/>
      <c r="HF110" s="54"/>
      <c r="HG110" s="54"/>
      <c r="HH110" s="54"/>
      <c r="HI110" s="54"/>
      <c r="HJ110" s="54"/>
      <c r="HK110" s="54"/>
      <c r="HL110" s="54"/>
      <c r="HM110" s="54"/>
      <c r="HN110" s="54"/>
      <c r="HO110" s="54"/>
      <c r="HP110" s="54"/>
      <c r="HQ110" s="54"/>
      <c r="HR110" s="54"/>
      <c r="HS110" s="54"/>
      <c r="HT110" s="54"/>
      <c r="HU110" s="54"/>
      <c r="HV110" s="54"/>
      <c r="HW110" s="54"/>
      <c r="HX110" s="54"/>
      <c r="HY110" s="54"/>
      <c r="HZ110" s="54"/>
      <c r="IA110" s="54"/>
      <c r="IB110" s="54"/>
      <c r="IC110" s="54"/>
      <c r="ID110" s="54"/>
      <c r="IE110" s="54"/>
      <c r="IF110" s="54"/>
      <c r="IG110" s="54"/>
      <c r="IH110" s="54"/>
      <c r="II110" s="54"/>
      <c r="IJ110" s="54"/>
      <c r="IK110" s="54"/>
      <c r="IL110" s="54"/>
      <c r="IM110" s="54"/>
      <c r="IN110" s="54"/>
      <c r="IO110" s="54"/>
      <c r="IP110" s="54"/>
      <c r="IQ110" s="54"/>
      <c r="IR110" s="54"/>
    </row>
    <row r="111" ht="24" customHeight="1" spans="1:252">
      <c r="A111" s="282">
        <v>107</v>
      </c>
      <c r="B111" s="241" t="s">
        <v>127</v>
      </c>
      <c r="C111" s="173" t="s">
        <v>116</v>
      </c>
      <c r="D111" s="275">
        <v>1</v>
      </c>
      <c r="E111" s="276">
        <v>150</v>
      </c>
      <c r="F111" s="275"/>
      <c r="G111" s="275"/>
      <c r="H111" s="275">
        <v>1</v>
      </c>
      <c r="I111" s="276">
        <v>100</v>
      </c>
      <c r="J111" s="276"/>
      <c r="K111" s="275"/>
      <c r="L111" s="276">
        <f t="shared" si="5"/>
        <v>100</v>
      </c>
      <c r="M111" s="276"/>
      <c r="N111" s="210"/>
      <c r="O111" s="293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4"/>
      <c r="HQ111" s="54"/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  <c r="IJ111" s="54"/>
      <c r="IK111" s="54"/>
      <c r="IL111" s="54"/>
      <c r="IM111" s="54"/>
      <c r="IN111" s="54"/>
      <c r="IO111" s="54"/>
      <c r="IP111" s="54"/>
      <c r="IQ111" s="54"/>
      <c r="IR111" s="54"/>
    </row>
    <row r="112" ht="24" customHeight="1" spans="1:252">
      <c r="A112" s="282">
        <v>108</v>
      </c>
      <c r="B112" s="241" t="s">
        <v>155</v>
      </c>
      <c r="C112" s="271"/>
      <c r="D112" s="275"/>
      <c r="E112" s="276"/>
      <c r="F112" s="275"/>
      <c r="G112" s="275"/>
      <c r="H112" s="275"/>
      <c r="I112" s="276"/>
      <c r="J112" s="276"/>
      <c r="K112" s="275"/>
      <c r="L112" s="276" t="str">
        <f t="shared" si="5"/>
        <v/>
      </c>
      <c r="M112" s="276"/>
      <c r="N112" s="301"/>
      <c r="O112" s="293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/>
      <c r="DA112" s="54"/>
      <c r="DB112" s="54"/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/>
      <c r="DN112" s="54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4"/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  <c r="EJ112" s="54"/>
      <c r="EK112" s="54"/>
      <c r="EL112" s="54"/>
      <c r="EM112" s="54"/>
      <c r="EN112" s="54"/>
      <c r="EO112" s="54"/>
      <c r="EP112" s="54"/>
      <c r="EQ112" s="54"/>
      <c r="ER112" s="54"/>
      <c r="ES112" s="54"/>
      <c r="ET112" s="54"/>
      <c r="EU112" s="54"/>
      <c r="EV112" s="54"/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4"/>
      <c r="FI112" s="54"/>
      <c r="FJ112" s="54"/>
      <c r="FK112" s="54"/>
      <c r="FL112" s="54"/>
      <c r="FM112" s="54"/>
      <c r="FN112" s="54"/>
      <c r="FO112" s="54"/>
      <c r="FP112" s="54"/>
      <c r="FQ112" s="54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/>
      <c r="GK112" s="54"/>
      <c r="GL112" s="54"/>
      <c r="GM112" s="54"/>
      <c r="GN112" s="54"/>
      <c r="GO112" s="54"/>
      <c r="GP112" s="54"/>
      <c r="GQ112" s="54"/>
      <c r="GR112" s="54"/>
      <c r="GS112" s="54"/>
      <c r="GT112" s="54"/>
      <c r="GU112" s="54"/>
      <c r="GV112" s="54"/>
      <c r="GW112" s="54"/>
      <c r="GX112" s="54"/>
      <c r="GY112" s="54"/>
      <c r="GZ112" s="54"/>
      <c r="HA112" s="54"/>
      <c r="HB112" s="54"/>
      <c r="HC112" s="54"/>
      <c r="HD112" s="54"/>
      <c r="HE112" s="54"/>
      <c r="HF112" s="54"/>
      <c r="HG112" s="54"/>
      <c r="HH112" s="54"/>
      <c r="HI112" s="54"/>
      <c r="HJ112" s="54"/>
      <c r="HK112" s="54"/>
      <c r="HL112" s="54"/>
      <c r="HM112" s="54"/>
      <c r="HN112" s="54"/>
      <c r="HO112" s="54"/>
      <c r="HP112" s="54"/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/>
      <c r="IC112" s="54"/>
      <c r="ID112" s="54"/>
      <c r="IE112" s="54"/>
      <c r="IF112" s="54"/>
      <c r="IG112" s="54"/>
      <c r="IH112" s="54"/>
      <c r="II112" s="54"/>
      <c r="IJ112" s="54"/>
      <c r="IK112" s="54"/>
      <c r="IL112" s="54"/>
      <c r="IM112" s="54"/>
      <c r="IN112" s="54"/>
      <c r="IO112" s="54"/>
      <c r="IP112" s="54"/>
      <c r="IQ112" s="54"/>
      <c r="IR112" s="54"/>
    </row>
    <row r="113" ht="24" customHeight="1" spans="1:252">
      <c r="A113" s="282">
        <v>109</v>
      </c>
      <c r="B113" s="241" t="s">
        <v>151</v>
      </c>
      <c r="C113" s="271" t="s">
        <v>108</v>
      </c>
      <c r="D113" s="275">
        <v>1</v>
      </c>
      <c r="E113" s="276">
        <v>75</v>
      </c>
      <c r="F113" s="275"/>
      <c r="G113" s="275"/>
      <c r="H113" s="275">
        <v>1</v>
      </c>
      <c r="I113" s="276">
        <v>0</v>
      </c>
      <c r="J113" s="276"/>
      <c r="K113" s="275"/>
      <c r="L113" s="276">
        <f t="shared" si="5"/>
        <v>0</v>
      </c>
      <c r="M113" s="276"/>
      <c r="N113" s="210" t="s">
        <v>105</v>
      </c>
      <c r="O113" s="293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  <c r="HB113" s="54"/>
      <c r="HC113" s="54"/>
      <c r="HD113" s="54"/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</row>
    <row r="114" ht="24" customHeight="1" spans="1:252">
      <c r="A114" s="282">
        <v>110</v>
      </c>
      <c r="B114" s="241" t="s">
        <v>118</v>
      </c>
      <c r="C114" s="173" t="s">
        <v>104</v>
      </c>
      <c r="D114" s="275">
        <v>1</v>
      </c>
      <c r="E114" s="276">
        <v>420</v>
      </c>
      <c r="F114" s="275"/>
      <c r="G114" s="275"/>
      <c r="H114" s="275">
        <v>1</v>
      </c>
      <c r="I114" s="276">
        <v>100</v>
      </c>
      <c r="J114" s="276"/>
      <c r="K114" s="275"/>
      <c r="L114" s="276">
        <f t="shared" si="5"/>
        <v>100</v>
      </c>
      <c r="M114" s="276"/>
      <c r="N114" s="210"/>
      <c r="O114" s="293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4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4"/>
      <c r="EO114" s="54"/>
      <c r="EP114" s="54"/>
      <c r="EQ114" s="54"/>
      <c r="ER114" s="54"/>
      <c r="ES114" s="54"/>
      <c r="ET114" s="54"/>
      <c r="EU114" s="54"/>
      <c r="EV114" s="54"/>
      <c r="EW114" s="54"/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4"/>
      <c r="FI114" s="54"/>
      <c r="FJ114" s="54"/>
      <c r="FK114" s="54"/>
      <c r="FL114" s="54"/>
      <c r="FM114" s="54"/>
      <c r="FN114" s="54"/>
      <c r="FO114" s="54"/>
      <c r="FP114" s="54"/>
      <c r="FQ114" s="54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/>
      <c r="GI114" s="54"/>
      <c r="GJ114" s="54"/>
      <c r="GK114" s="54"/>
      <c r="GL114" s="54"/>
      <c r="GM114" s="54"/>
      <c r="GN114" s="54"/>
      <c r="GO114" s="54"/>
      <c r="GP114" s="54"/>
      <c r="GQ114" s="54"/>
      <c r="GR114" s="54"/>
      <c r="GS114" s="54"/>
      <c r="GT114" s="54"/>
      <c r="GU114" s="54"/>
      <c r="GV114" s="54"/>
      <c r="GW114" s="54"/>
      <c r="GX114" s="54"/>
      <c r="GY114" s="54"/>
      <c r="GZ114" s="54"/>
      <c r="HA114" s="54"/>
      <c r="HB114" s="54"/>
      <c r="HC114" s="54"/>
      <c r="HD114" s="54"/>
      <c r="HE114" s="54"/>
      <c r="HF114" s="54"/>
      <c r="HG114" s="54"/>
      <c r="HH114" s="54"/>
      <c r="HI114" s="54"/>
      <c r="HJ114" s="54"/>
      <c r="HK114" s="54"/>
      <c r="HL114" s="54"/>
      <c r="HM114" s="54"/>
      <c r="HN114" s="54"/>
      <c r="HO114" s="54"/>
      <c r="HP114" s="54"/>
      <c r="HQ114" s="54"/>
      <c r="HR114" s="54"/>
      <c r="HS114" s="54"/>
      <c r="HT114" s="54"/>
      <c r="HU114" s="54"/>
      <c r="HV114" s="54"/>
      <c r="HW114" s="54"/>
      <c r="HX114" s="54"/>
      <c r="HY114" s="54"/>
      <c r="HZ114" s="54"/>
      <c r="IA114" s="54"/>
      <c r="IB114" s="54"/>
      <c r="IC114" s="54"/>
      <c r="ID114" s="54"/>
      <c r="IE114" s="54"/>
      <c r="IF114" s="54"/>
      <c r="IG114" s="54"/>
      <c r="IH114" s="54"/>
      <c r="II114" s="54"/>
      <c r="IJ114" s="54"/>
      <c r="IK114" s="54"/>
      <c r="IL114" s="54"/>
      <c r="IM114" s="54"/>
      <c r="IN114" s="54"/>
      <c r="IO114" s="54"/>
      <c r="IP114" s="54"/>
      <c r="IQ114" s="54"/>
      <c r="IR114" s="54"/>
    </row>
    <row r="115" ht="24" customHeight="1" spans="1:252">
      <c r="A115" s="282">
        <v>111</v>
      </c>
      <c r="B115" s="241" t="s">
        <v>156</v>
      </c>
      <c r="C115" s="271"/>
      <c r="D115" s="275"/>
      <c r="E115" s="276"/>
      <c r="F115" s="275"/>
      <c r="G115" s="275"/>
      <c r="H115" s="275"/>
      <c r="I115" s="276"/>
      <c r="J115" s="276"/>
      <c r="K115" s="275"/>
      <c r="L115" s="276" t="str">
        <f t="shared" si="5"/>
        <v/>
      </c>
      <c r="M115" s="276"/>
      <c r="N115" s="301"/>
      <c r="O115" s="293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4"/>
      <c r="EO115" s="54"/>
      <c r="EP115" s="54"/>
      <c r="EQ115" s="54"/>
      <c r="ER115" s="54"/>
      <c r="ES115" s="54"/>
      <c r="ET115" s="54"/>
      <c r="EU115" s="54"/>
      <c r="EV115" s="54"/>
      <c r="EW115" s="54"/>
      <c r="EX115" s="54"/>
      <c r="EY115" s="54"/>
      <c r="EZ115" s="54"/>
      <c r="FA115" s="54"/>
      <c r="FB115" s="54"/>
      <c r="FC115" s="54"/>
      <c r="FD115" s="54"/>
      <c r="FE115" s="54"/>
      <c r="FF115" s="54"/>
      <c r="FG115" s="54"/>
      <c r="FH115" s="54"/>
      <c r="FI115" s="54"/>
      <c r="FJ115" s="54"/>
      <c r="FK115" s="54"/>
      <c r="FL115" s="54"/>
      <c r="FM115" s="54"/>
      <c r="FN115" s="54"/>
      <c r="FO115" s="54"/>
      <c r="FP115" s="54"/>
      <c r="FQ115" s="54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/>
      <c r="GK115" s="54"/>
      <c r="GL115" s="54"/>
      <c r="GM115" s="54"/>
      <c r="GN115" s="54"/>
      <c r="GO115" s="54"/>
      <c r="GP115" s="54"/>
      <c r="GQ115" s="54"/>
      <c r="GR115" s="54"/>
      <c r="GS115" s="54"/>
      <c r="GT115" s="54"/>
      <c r="GU115" s="54"/>
      <c r="GV115" s="54"/>
      <c r="GW115" s="54"/>
      <c r="GX115" s="54"/>
      <c r="GY115" s="54"/>
      <c r="GZ115" s="54"/>
      <c r="HA115" s="54"/>
      <c r="HB115" s="54"/>
      <c r="HC115" s="54"/>
      <c r="HD115" s="54"/>
      <c r="HE115" s="54"/>
      <c r="HF115" s="54"/>
      <c r="HG115" s="54"/>
      <c r="HH115" s="54"/>
      <c r="HI115" s="54"/>
      <c r="HJ115" s="54"/>
      <c r="HK115" s="54"/>
      <c r="HL115" s="54"/>
      <c r="HM115" s="54"/>
      <c r="HN115" s="54"/>
      <c r="HO115" s="54"/>
      <c r="HP115" s="54"/>
      <c r="HQ115" s="54"/>
      <c r="HR115" s="54"/>
      <c r="HS115" s="54"/>
      <c r="HT115" s="54"/>
      <c r="HU115" s="54"/>
      <c r="HV115" s="54"/>
      <c r="HW115" s="54"/>
      <c r="HX115" s="54"/>
      <c r="HY115" s="54"/>
      <c r="HZ115" s="54"/>
      <c r="IA115" s="54"/>
      <c r="IB115" s="54"/>
      <c r="IC115" s="54"/>
      <c r="ID115" s="54"/>
      <c r="IE115" s="54"/>
      <c r="IF115" s="54"/>
      <c r="IG115" s="54"/>
      <c r="IH115" s="54"/>
      <c r="II115" s="54"/>
      <c r="IJ115" s="54"/>
      <c r="IK115" s="54"/>
      <c r="IL115" s="54"/>
      <c r="IM115" s="54"/>
      <c r="IN115" s="54"/>
      <c r="IO115" s="54"/>
      <c r="IP115" s="54"/>
      <c r="IQ115" s="54"/>
      <c r="IR115" s="54"/>
    </row>
    <row r="116" ht="24" customHeight="1" spans="1:252">
      <c r="A116" s="282">
        <v>112</v>
      </c>
      <c r="B116" s="241" t="s">
        <v>151</v>
      </c>
      <c r="C116" s="271" t="s">
        <v>108</v>
      </c>
      <c r="D116" s="275">
        <v>2</v>
      </c>
      <c r="E116" s="276">
        <v>150</v>
      </c>
      <c r="F116" s="275"/>
      <c r="G116" s="275"/>
      <c r="H116" s="275">
        <v>2</v>
      </c>
      <c r="I116" s="276">
        <v>0</v>
      </c>
      <c r="J116" s="276"/>
      <c r="K116" s="275"/>
      <c r="L116" s="276">
        <f t="shared" si="5"/>
        <v>0</v>
      </c>
      <c r="M116" s="276"/>
      <c r="N116" s="301"/>
      <c r="O116" s="293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4"/>
      <c r="EO116" s="54"/>
      <c r="EP116" s="54"/>
      <c r="EQ116" s="54"/>
      <c r="ER116" s="54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/>
      <c r="FJ116" s="54"/>
      <c r="FK116" s="54"/>
      <c r="FL116" s="54"/>
      <c r="FM116" s="54"/>
      <c r="FN116" s="54"/>
      <c r="FO116" s="54"/>
      <c r="FP116" s="54"/>
      <c r="FQ116" s="54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/>
      <c r="GM116" s="54"/>
      <c r="GN116" s="54"/>
      <c r="GO116" s="54"/>
      <c r="GP116" s="54"/>
      <c r="GQ116" s="54"/>
      <c r="GR116" s="54"/>
      <c r="GS116" s="54"/>
      <c r="GT116" s="54"/>
      <c r="GU116" s="54"/>
      <c r="GV116" s="54"/>
      <c r="GW116" s="54"/>
      <c r="GX116" s="54"/>
      <c r="GY116" s="54"/>
      <c r="GZ116" s="54"/>
      <c r="HA116" s="54"/>
      <c r="HB116" s="54"/>
      <c r="HC116" s="54"/>
      <c r="HD116" s="54"/>
      <c r="HE116" s="54"/>
      <c r="HF116" s="54"/>
      <c r="HG116" s="54"/>
      <c r="HH116" s="54"/>
      <c r="HI116" s="54"/>
      <c r="HJ116" s="54"/>
      <c r="HK116" s="54"/>
      <c r="HL116" s="54"/>
      <c r="HM116" s="54"/>
      <c r="HN116" s="54"/>
      <c r="HO116" s="54"/>
      <c r="HP116" s="54"/>
      <c r="HQ116" s="54"/>
      <c r="HR116" s="54"/>
      <c r="HS116" s="54"/>
      <c r="HT116" s="54"/>
      <c r="HU116" s="54"/>
      <c r="HV116" s="54"/>
      <c r="HW116" s="54"/>
      <c r="HX116" s="54"/>
      <c r="HY116" s="54"/>
      <c r="HZ116" s="54"/>
      <c r="IA116" s="54"/>
      <c r="IB116" s="54"/>
      <c r="IC116" s="54"/>
      <c r="ID116" s="54"/>
      <c r="IE116" s="54"/>
      <c r="IF116" s="54"/>
      <c r="IG116" s="54"/>
      <c r="IH116" s="54"/>
      <c r="II116" s="54"/>
      <c r="IJ116" s="54"/>
      <c r="IK116" s="54"/>
      <c r="IL116" s="54"/>
      <c r="IM116" s="54"/>
      <c r="IN116" s="54"/>
      <c r="IO116" s="54"/>
      <c r="IP116" s="54"/>
      <c r="IQ116" s="54"/>
      <c r="IR116" s="54"/>
    </row>
    <row r="117" ht="24" customHeight="1" spans="1:252">
      <c r="A117" s="282">
        <v>113</v>
      </c>
      <c r="B117" s="241" t="s">
        <v>118</v>
      </c>
      <c r="C117" s="173" t="s">
        <v>104</v>
      </c>
      <c r="D117" s="275">
        <v>1</v>
      </c>
      <c r="E117" s="276">
        <v>420</v>
      </c>
      <c r="F117" s="275"/>
      <c r="G117" s="275"/>
      <c r="H117" s="275">
        <v>1</v>
      </c>
      <c r="I117" s="276">
        <v>100</v>
      </c>
      <c r="J117" s="276"/>
      <c r="K117" s="275"/>
      <c r="L117" s="276">
        <f t="shared" si="5"/>
        <v>100</v>
      </c>
      <c r="M117" s="276"/>
      <c r="N117" s="210"/>
      <c r="O117" s="293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/>
      <c r="FJ117" s="54"/>
      <c r="FK117" s="54"/>
      <c r="FL117" s="54"/>
      <c r="FM117" s="54"/>
      <c r="FN117" s="54"/>
      <c r="FO117" s="54"/>
      <c r="FP117" s="54"/>
      <c r="FQ117" s="54"/>
      <c r="FR117" s="54"/>
      <c r="FS117" s="54"/>
      <c r="FT117" s="54"/>
      <c r="FU117" s="54"/>
      <c r="FV117" s="54"/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4"/>
      <c r="GR117" s="54"/>
      <c r="GS117" s="54"/>
      <c r="GT117" s="54"/>
      <c r="GU117" s="54"/>
      <c r="GV117" s="54"/>
      <c r="GW117" s="54"/>
      <c r="GX117" s="54"/>
      <c r="GY117" s="54"/>
      <c r="GZ117" s="54"/>
      <c r="HA117" s="54"/>
      <c r="HB117" s="54"/>
      <c r="HC117" s="54"/>
      <c r="HD117" s="54"/>
      <c r="HE117" s="54"/>
      <c r="HF117" s="54"/>
      <c r="HG117" s="54"/>
      <c r="HH117" s="54"/>
      <c r="HI117" s="54"/>
      <c r="HJ117" s="54"/>
      <c r="HK117" s="54"/>
      <c r="HL117" s="54"/>
      <c r="HM117" s="54"/>
      <c r="HN117" s="54"/>
      <c r="HO117" s="54"/>
      <c r="HP117" s="54"/>
      <c r="HQ117" s="54"/>
      <c r="HR117" s="54"/>
      <c r="HS117" s="54"/>
      <c r="HT117" s="54"/>
      <c r="HU117" s="54"/>
      <c r="HV117" s="54"/>
      <c r="HW117" s="54"/>
      <c r="HX117" s="54"/>
      <c r="HY117" s="54"/>
      <c r="HZ117" s="54"/>
      <c r="IA117" s="54"/>
      <c r="IB117" s="54"/>
      <c r="IC117" s="54"/>
      <c r="ID117" s="54"/>
      <c r="IE117" s="54"/>
      <c r="IF117" s="54"/>
      <c r="IG117" s="54"/>
      <c r="IH117" s="54"/>
      <c r="II117" s="54"/>
      <c r="IJ117" s="54"/>
      <c r="IK117" s="54"/>
      <c r="IL117" s="54"/>
      <c r="IM117" s="54"/>
      <c r="IN117" s="54"/>
      <c r="IO117" s="54"/>
      <c r="IP117" s="54"/>
      <c r="IQ117" s="54"/>
      <c r="IR117" s="54"/>
    </row>
    <row r="118" ht="24" customHeight="1" spans="1:252">
      <c r="A118" s="282">
        <v>114</v>
      </c>
      <c r="B118" s="241" t="s">
        <v>157</v>
      </c>
      <c r="C118" s="271"/>
      <c r="D118" s="275"/>
      <c r="E118" s="276"/>
      <c r="F118" s="275"/>
      <c r="G118" s="275"/>
      <c r="H118" s="275"/>
      <c r="I118" s="276"/>
      <c r="J118" s="276"/>
      <c r="K118" s="275"/>
      <c r="L118" s="276" t="str">
        <f t="shared" si="5"/>
        <v/>
      </c>
      <c r="M118" s="276"/>
      <c r="N118" s="301"/>
      <c r="O118" s="293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/>
      <c r="EP118" s="54"/>
      <c r="EQ118" s="54"/>
      <c r="ER118" s="54"/>
      <c r="ES118" s="54"/>
      <c r="ET118" s="54"/>
      <c r="EU118" s="54"/>
      <c r="EV118" s="54"/>
      <c r="EW118" s="54"/>
      <c r="EX118" s="54"/>
      <c r="EY118" s="54"/>
      <c r="EZ118" s="54"/>
      <c r="FA118" s="54"/>
      <c r="FB118" s="54"/>
      <c r="FC118" s="54"/>
      <c r="FD118" s="54"/>
      <c r="FE118" s="54"/>
      <c r="FF118" s="54"/>
      <c r="FG118" s="54"/>
      <c r="FH118" s="54"/>
      <c r="FI118" s="54"/>
      <c r="FJ118" s="54"/>
      <c r="FK118" s="54"/>
      <c r="FL118" s="54"/>
      <c r="FM118" s="54"/>
      <c r="FN118" s="54"/>
      <c r="FO118" s="54"/>
      <c r="FP118" s="54"/>
      <c r="FQ118" s="54"/>
      <c r="FR118" s="54"/>
      <c r="FS118" s="54"/>
      <c r="FT118" s="54"/>
      <c r="FU118" s="54"/>
      <c r="FV118" s="54"/>
      <c r="FW118" s="54"/>
      <c r="FX118" s="54"/>
      <c r="FY118" s="54"/>
      <c r="FZ118" s="54"/>
      <c r="GA118" s="54"/>
      <c r="GB118" s="54"/>
      <c r="GC118" s="54"/>
      <c r="GD118" s="54"/>
      <c r="GE118" s="54"/>
      <c r="GF118" s="54"/>
      <c r="GG118" s="54"/>
      <c r="GH118" s="54"/>
      <c r="GI118" s="54"/>
      <c r="GJ118" s="54"/>
      <c r="GK118" s="54"/>
      <c r="GL118" s="54"/>
      <c r="GM118" s="54"/>
      <c r="GN118" s="54"/>
      <c r="GO118" s="54"/>
      <c r="GP118" s="54"/>
      <c r="GQ118" s="54"/>
      <c r="GR118" s="54"/>
      <c r="GS118" s="54"/>
      <c r="GT118" s="54"/>
      <c r="GU118" s="54"/>
      <c r="GV118" s="54"/>
      <c r="GW118" s="54"/>
      <c r="GX118" s="54"/>
      <c r="GY118" s="54"/>
      <c r="GZ118" s="54"/>
      <c r="HA118" s="54"/>
      <c r="HB118" s="54"/>
      <c r="HC118" s="54"/>
      <c r="HD118" s="54"/>
      <c r="HE118" s="54"/>
      <c r="HF118" s="54"/>
      <c r="HG118" s="54"/>
      <c r="HH118" s="54"/>
      <c r="HI118" s="54"/>
      <c r="HJ118" s="54"/>
      <c r="HK118" s="54"/>
      <c r="HL118" s="54"/>
      <c r="HM118" s="54"/>
      <c r="HN118" s="54"/>
      <c r="HO118" s="54"/>
      <c r="HP118" s="54"/>
      <c r="HQ118" s="54"/>
      <c r="HR118" s="54"/>
      <c r="HS118" s="54"/>
      <c r="HT118" s="54"/>
      <c r="HU118" s="54"/>
      <c r="HV118" s="54"/>
      <c r="HW118" s="54"/>
      <c r="HX118" s="54"/>
      <c r="HY118" s="54"/>
      <c r="HZ118" s="54"/>
      <c r="IA118" s="54"/>
      <c r="IB118" s="54"/>
      <c r="IC118" s="54"/>
      <c r="ID118" s="54"/>
      <c r="IE118" s="54"/>
      <c r="IF118" s="54"/>
      <c r="IG118" s="54"/>
      <c r="IH118" s="54"/>
      <c r="II118" s="54"/>
      <c r="IJ118" s="54"/>
      <c r="IK118" s="54"/>
      <c r="IL118" s="54"/>
      <c r="IM118" s="54"/>
      <c r="IN118" s="54"/>
      <c r="IO118" s="54"/>
      <c r="IP118" s="54"/>
      <c r="IQ118" s="54"/>
      <c r="IR118" s="54"/>
    </row>
    <row r="119" ht="24" customHeight="1" spans="1:252">
      <c r="A119" s="282">
        <v>115</v>
      </c>
      <c r="B119" s="241" t="s">
        <v>151</v>
      </c>
      <c r="C119" s="271" t="s">
        <v>108</v>
      </c>
      <c r="D119" s="275">
        <v>1</v>
      </c>
      <c r="E119" s="276">
        <v>75</v>
      </c>
      <c r="F119" s="275"/>
      <c r="G119" s="275"/>
      <c r="H119" s="275">
        <v>1</v>
      </c>
      <c r="I119" s="276">
        <v>0</v>
      </c>
      <c r="J119" s="276"/>
      <c r="K119" s="275"/>
      <c r="L119" s="276">
        <f t="shared" si="5"/>
        <v>0</v>
      </c>
      <c r="M119" s="276"/>
      <c r="N119" s="210" t="s">
        <v>105</v>
      </c>
      <c r="O119" s="293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/>
      <c r="DB119" s="54"/>
      <c r="DC119" s="54"/>
      <c r="DD119" s="54"/>
      <c r="DE119" s="54"/>
      <c r="DF119" s="54"/>
      <c r="DG119" s="54"/>
      <c r="DH119" s="54"/>
      <c r="DI119" s="54"/>
      <c r="DJ119" s="54"/>
      <c r="DK119" s="54"/>
      <c r="DL119" s="54"/>
      <c r="DM119" s="54"/>
      <c r="DN119" s="54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4"/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  <c r="EJ119" s="54"/>
      <c r="EK119" s="54"/>
      <c r="EL119" s="54"/>
      <c r="EM119" s="54"/>
      <c r="EN119" s="54"/>
      <c r="EO119" s="54"/>
      <c r="EP119" s="54"/>
      <c r="EQ119" s="54"/>
      <c r="ER119" s="54"/>
      <c r="ES119" s="54"/>
      <c r="ET119" s="54"/>
      <c r="EU119" s="54"/>
      <c r="EV119" s="54"/>
      <c r="EW119" s="54"/>
      <c r="EX119" s="54"/>
      <c r="EY119" s="54"/>
      <c r="EZ119" s="54"/>
      <c r="FA119" s="54"/>
      <c r="FB119" s="54"/>
      <c r="FC119" s="54"/>
      <c r="FD119" s="54"/>
      <c r="FE119" s="54"/>
      <c r="FF119" s="54"/>
      <c r="FG119" s="54"/>
      <c r="FH119" s="54"/>
      <c r="FI119" s="54"/>
      <c r="FJ119" s="54"/>
      <c r="FK119" s="54"/>
      <c r="FL119" s="54"/>
      <c r="FM119" s="54"/>
      <c r="FN119" s="54"/>
      <c r="FO119" s="54"/>
      <c r="FP119" s="54"/>
      <c r="FQ119" s="54"/>
      <c r="FR119" s="54"/>
      <c r="FS119" s="54"/>
      <c r="FT119" s="54"/>
      <c r="FU119" s="54"/>
      <c r="FV119" s="54"/>
      <c r="FW119" s="54"/>
      <c r="FX119" s="54"/>
      <c r="FY119" s="54"/>
      <c r="FZ119" s="54"/>
      <c r="GA119" s="54"/>
      <c r="GB119" s="54"/>
      <c r="GC119" s="54"/>
      <c r="GD119" s="54"/>
      <c r="GE119" s="54"/>
      <c r="GF119" s="54"/>
      <c r="GG119" s="54"/>
      <c r="GH119" s="54"/>
      <c r="GI119" s="54"/>
      <c r="GJ119" s="54"/>
      <c r="GK119" s="54"/>
      <c r="GL119" s="54"/>
      <c r="GM119" s="54"/>
      <c r="GN119" s="54"/>
      <c r="GO119" s="54"/>
      <c r="GP119" s="54"/>
      <c r="GQ119" s="54"/>
      <c r="GR119" s="54"/>
      <c r="GS119" s="54"/>
      <c r="GT119" s="54"/>
      <c r="GU119" s="54"/>
      <c r="GV119" s="54"/>
      <c r="GW119" s="54"/>
      <c r="GX119" s="54"/>
      <c r="GY119" s="54"/>
      <c r="GZ119" s="54"/>
      <c r="HA119" s="54"/>
      <c r="HB119" s="54"/>
      <c r="HC119" s="54"/>
      <c r="HD119" s="54"/>
      <c r="HE119" s="54"/>
      <c r="HF119" s="54"/>
      <c r="HG119" s="54"/>
      <c r="HH119" s="54"/>
      <c r="HI119" s="54"/>
      <c r="HJ119" s="54"/>
      <c r="HK119" s="54"/>
      <c r="HL119" s="54"/>
      <c r="HM119" s="54"/>
      <c r="HN119" s="54"/>
      <c r="HO119" s="54"/>
      <c r="HP119" s="54"/>
      <c r="HQ119" s="54"/>
      <c r="HR119" s="54"/>
      <c r="HS119" s="54"/>
      <c r="HT119" s="54"/>
      <c r="HU119" s="54"/>
      <c r="HV119" s="54"/>
      <c r="HW119" s="54"/>
      <c r="HX119" s="54"/>
      <c r="HY119" s="54"/>
      <c r="HZ119" s="54"/>
      <c r="IA119" s="54"/>
      <c r="IB119" s="54"/>
      <c r="IC119" s="54"/>
      <c r="ID119" s="54"/>
      <c r="IE119" s="54"/>
      <c r="IF119" s="54"/>
      <c r="IG119" s="54"/>
      <c r="IH119" s="54"/>
      <c r="II119" s="54"/>
      <c r="IJ119" s="54"/>
      <c r="IK119" s="54"/>
      <c r="IL119" s="54"/>
      <c r="IM119" s="54"/>
      <c r="IN119" s="54"/>
      <c r="IO119" s="54"/>
      <c r="IP119" s="54"/>
      <c r="IQ119" s="54"/>
      <c r="IR119" s="54"/>
    </row>
    <row r="120" ht="24" customHeight="1" spans="1:252">
      <c r="A120" s="303">
        <v>116</v>
      </c>
      <c r="B120" s="249" t="s">
        <v>88</v>
      </c>
      <c r="C120" s="277"/>
      <c r="D120" s="278"/>
      <c r="E120" s="279"/>
      <c r="F120" s="278"/>
      <c r="G120" s="278"/>
      <c r="H120" s="278"/>
      <c r="I120" s="279"/>
      <c r="J120" s="279"/>
      <c r="K120" s="278"/>
      <c r="L120" s="279">
        <v>3385</v>
      </c>
      <c r="M120" s="279"/>
      <c r="N120" s="307"/>
      <c r="O120" s="293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4"/>
      <c r="EO120" s="54"/>
      <c r="EP120" s="54"/>
      <c r="EQ120" s="54"/>
      <c r="ER120" s="54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4"/>
      <c r="GR120" s="54"/>
      <c r="GS120" s="54"/>
      <c r="GT120" s="54"/>
      <c r="GU120" s="54"/>
      <c r="GV120" s="54"/>
      <c r="GW120" s="54"/>
      <c r="GX120" s="54"/>
      <c r="GY120" s="54"/>
      <c r="GZ120" s="54"/>
      <c r="HA120" s="54"/>
      <c r="HB120" s="54"/>
      <c r="HC120" s="54"/>
      <c r="HD120" s="54"/>
      <c r="HE120" s="54"/>
      <c r="HF120" s="54"/>
      <c r="HG120" s="54"/>
      <c r="HH120" s="54"/>
      <c r="HI120" s="54"/>
      <c r="HJ120" s="54"/>
      <c r="HK120" s="54"/>
      <c r="HL120" s="54"/>
      <c r="HM120" s="54"/>
      <c r="HN120" s="54"/>
      <c r="HO120" s="54"/>
      <c r="HP120" s="54"/>
      <c r="HQ120" s="54"/>
      <c r="HR120" s="54"/>
      <c r="HS120" s="54"/>
      <c r="HT120" s="54"/>
      <c r="HU120" s="54"/>
      <c r="HV120" s="54"/>
      <c r="HW120" s="54"/>
      <c r="HX120" s="54"/>
      <c r="HY120" s="54"/>
      <c r="HZ120" s="54"/>
      <c r="IA120" s="54"/>
      <c r="IB120" s="54"/>
      <c r="IC120" s="54"/>
      <c r="ID120" s="54"/>
      <c r="IE120" s="54"/>
      <c r="IF120" s="54"/>
      <c r="IG120" s="54"/>
      <c r="IH120" s="54"/>
      <c r="II120" s="54"/>
      <c r="IJ120" s="54"/>
      <c r="IK120" s="54"/>
      <c r="IL120" s="54"/>
      <c r="IM120" s="54"/>
      <c r="IN120" s="54"/>
      <c r="IO120" s="54"/>
      <c r="IP120" s="54"/>
      <c r="IQ120" s="54"/>
      <c r="IR120" s="54"/>
    </row>
    <row r="121" ht="27" customHeight="1" spans="1:252">
      <c r="A121" s="305" t="s">
        <v>89</v>
      </c>
      <c r="B121" s="305"/>
      <c r="C121" s="306"/>
      <c r="D121" s="305" t="s">
        <v>90</v>
      </c>
      <c r="E121" s="305"/>
      <c r="F121" s="305"/>
      <c r="G121" s="305"/>
      <c r="H121" s="305"/>
      <c r="I121" s="308" t="s">
        <v>91</v>
      </c>
      <c r="J121" s="309"/>
      <c r="K121" s="309"/>
      <c r="L121" s="309"/>
      <c r="M121" s="309"/>
      <c r="N121" s="309"/>
      <c r="O121" s="293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  <c r="HE121" s="54"/>
      <c r="HF121" s="54"/>
      <c r="HG121" s="54"/>
      <c r="HH121" s="54"/>
      <c r="HI121" s="54"/>
      <c r="HJ121" s="54"/>
      <c r="HK121" s="54"/>
      <c r="HL121" s="54"/>
      <c r="HM121" s="54"/>
      <c r="HN121" s="54"/>
      <c r="HO121" s="54"/>
      <c r="HP121" s="54"/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  <c r="IJ121" s="54"/>
      <c r="IK121" s="54"/>
      <c r="IL121" s="54"/>
      <c r="IM121" s="54"/>
      <c r="IN121" s="54"/>
      <c r="IO121" s="54"/>
      <c r="IP121" s="54"/>
      <c r="IQ121" s="54"/>
      <c r="IR121" s="54"/>
    </row>
    <row r="122" ht="14.25" spans="1:25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</row>
    <row r="123" ht="14.25" spans="1:25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</row>
    <row r="124" ht="14.25" spans="1:25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</row>
    <row r="125" ht="14.25" spans="1:25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</row>
    <row r="126" ht="14.25" spans="1:25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</row>
    <row r="127" ht="14.25" spans="1:25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</row>
    <row r="128" ht="14.25" spans="1:25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</row>
    <row r="129" ht="14.25" spans="1:25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</row>
    <row r="130" ht="14.25" spans="1:25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</row>
    <row r="131" ht="14.25" spans="1:25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</row>
    <row r="132" ht="14.25" spans="1:25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</row>
    <row r="133" ht="14.25" spans="1:25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</row>
    <row r="134" ht="14.25" spans="1:25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</row>
    <row r="135" ht="14.25" spans="1:25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</row>
    <row r="136" ht="14.25" spans="1:25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</row>
    <row r="137" ht="14.25" spans="1:25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</row>
    <row r="138" ht="14.25" spans="1:25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</row>
    <row r="139" ht="14.25" spans="1:25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</row>
    <row r="140" ht="14.25" spans="1:25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</row>
    <row r="141" ht="14.25" spans="1:25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</row>
    <row r="142" ht="14.25" spans="1:25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</row>
    <row r="143" ht="14.25" spans="1:25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</row>
    <row r="144" ht="14.25" spans="1:25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</row>
    <row r="145" ht="14.25" spans="1:25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</row>
    <row r="146" ht="14.25" spans="1:25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</row>
    <row r="147" ht="14.25" spans="1:25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</row>
    <row r="148" ht="14.25" spans="1:25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</row>
    <row r="149" ht="14.25" spans="1:25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</row>
    <row r="150" ht="14.25" spans="1:25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</row>
    <row r="151" ht="14.25" spans="1:25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</row>
    <row r="152" ht="14.25" spans="1:25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</row>
    <row r="153" ht="14.25" spans="1:25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</row>
    <row r="154" ht="14.25" spans="1:25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</row>
    <row r="155" ht="14.25" spans="1:25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</row>
    <row r="156" ht="14.25" spans="1:25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</row>
    <row r="157" ht="14.25" spans="1:25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</row>
    <row r="158" ht="14.25" spans="1:25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</row>
    <row r="159" ht="14.25" spans="1:25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</row>
    <row r="160" ht="14.25" spans="1:25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</row>
    <row r="161" ht="14.25" spans="1:25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</row>
    <row r="162" ht="14.25" spans="1:25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</row>
    <row r="163" ht="14.25" spans="1:25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</row>
    <row r="164" ht="14.25" spans="1:25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</row>
    <row r="165" ht="14.25" spans="1:25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</row>
    <row r="166" ht="14.25" spans="1:25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</row>
    <row r="167" ht="14.25" spans="1:25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</row>
    <row r="168" ht="14.25" spans="1:25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</row>
    <row r="169" ht="14.25" spans="1:25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</row>
    <row r="170" ht="14.25" spans="1:25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</row>
    <row r="171" ht="14.25" spans="1:25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</row>
    <row r="172" ht="14.25" spans="1:25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</row>
    <row r="173" ht="14.25" spans="1:25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</row>
    <row r="174" ht="14.25" spans="1:25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</row>
    <row r="175" ht="14.25" spans="1:25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</row>
    <row r="176" ht="14.25" spans="1:25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</row>
    <row r="177" ht="14.25" spans="1:25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</row>
    <row r="178" ht="14.25" spans="1:25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</row>
    <row r="179" ht="14.25" spans="1:25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</row>
    <row r="180" ht="14.25" spans="1:25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</row>
    <row r="181" ht="14.25" spans="1:25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</row>
    <row r="182" ht="14.25" spans="1:25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</row>
    <row r="183" ht="14.25" spans="1:25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</row>
    <row r="184" ht="14.25" spans="1:25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</row>
    <row r="185" ht="14.25" spans="1:25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</row>
    <row r="186" ht="14.25" spans="1:25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</row>
    <row r="187" ht="14.25" spans="1:25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</row>
    <row r="188" ht="14.25" spans="1:25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</row>
    <row r="189" ht="14.25" spans="1:25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</row>
    <row r="190" ht="14.25" spans="1:25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</row>
    <row r="191" ht="14.25" spans="1:25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</row>
    <row r="192" ht="14.25" spans="1:25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</row>
    <row r="193" ht="14.25" spans="1:25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</row>
    <row r="194" ht="14.25" spans="1:25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</row>
    <row r="195" ht="14.25" spans="1:25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</row>
    <row r="196" ht="14.25" spans="1:25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</row>
    <row r="197" ht="14.25" spans="1:25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</row>
    <row r="198" ht="14.25" spans="1:25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</row>
    <row r="199" ht="14.25" spans="1:25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</row>
    <row r="200" ht="14.25" spans="1:25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</row>
    <row r="201" ht="14.25" spans="1:25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</row>
    <row r="202" ht="14.25" spans="1:25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</row>
    <row r="203" ht="14.25" spans="1:25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</row>
    <row r="204" ht="14.25" spans="1:25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</row>
    <row r="205" ht="14.25" spans="1:25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</row>
    <row r="206" ht="14.25" spans="1:25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</row>
    <row r="207" ht="14.25" spans="1:25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</row>
    <row r="208" ht="14.25" spans="1:25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</row>
    <row r="209" ht="14.25" spans="1:25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</row>
    <row r="210" ht="14.25" spans="1:25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</row>
    <row r="211" ht="14.25" spans="1:25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</row>
    <row r="212" ht="14.25" spans="1:25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</row>
    <row r="213" ht="14.25" spans="1:25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</row>
    <row r="214" ht="14.25" spans="1:25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</row>
    <row r="215" ht="14.25" spans="1:25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</row>
    <row r="216" ht="14.25" spans="1:25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</row>
    <row r="217" ht="14.25" spans="1:25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</row>
    <row r="218" ht="14.25" spans="1:25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</row>
    <row r="219" ht="14.25" spans="1:25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</row>
    <row r="220" ht="14.25" spans="1:25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</row>
    <row r="221" ht="14.25" spans="1:25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</row>
    <row r="222" ht="14.25" spans="1:25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</row>
    <row r="223" ht="14.25" spans="1:25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</row>
    <row r="224" ht="14.25" spans="1:25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</row>
    <row r="225" ht="14.25" spans="1:25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</row>
    <row r="226" ht="14.25" spans="1:25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</row>
    <row r="227" ht="14.25" spans="1:25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</row>
    <row r="228" ht="14.25" spans="1:25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</row>
    <row r="229" ht="14.25" spans="1:25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</row>
    <row r="230" ht="14.25" spans="1:25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</row>
    <row r="231" ht="14.25" spans="1:25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</row>
    <row r="232" ht="14.25" spans="1:25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</row>
    <row r="233" ht="14.25" spans="1:25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</row>
    <row r="234" ht="14.25" spans="1:25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</row>
    <row r="235" ht="14.25" spans="1:25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</row>
    <row r="236" ht="14.25" spans="1:25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</row>
    <row r="237" ht="14.25" spans="1:25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</row>
    <row r="238" ht="14.25" spans="1:25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</row>
    <row r="239" ht="14.25" spans="1:25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</row>
    <row r="240" ht="14.25" spans="1:25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</row>
    <row r="241" ht="14.25" spans="1:25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</row>
    <row r="242" ht="14.25" spans="1:25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</row>
    <row r="243" ht="14.25" spans="1:25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</row>
    <row r="244" ht="14.25" spans="1:25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</row>
    <row r="245" ht="14.25" spans="1:25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</row>
    <row r="246" ht="14.25" spans="1:25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</row>
    <row r="247" ht="14.25" spans="1:25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</row>
    <row r="248" ht="14.25" spans="1:25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</row>
    <row r="249" ht="14.25" spans="1:25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</row>
    <row r="250" ht="14.25" spans="1:25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</row>
    <row r="251" ht="14.25" spans="1:25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</row>
    <row r="252" ht="14.25" spans="1:25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</row>
    <row r="253" ht="14.25" spans="1:25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</row>
    <row r="254" ht="14.25" spans="1:25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</row>
    <row r="255" ht="14.25" spans="1:25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</row>
    <row r="256" ht="14.25" spans="1:25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</row>
    <row r="257" ht="14.25" spans="1:25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</row>
    <row r="258" ht="14.25" spans="1:25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</row>
    <row r="259" ht="14.25" spans="1:25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</row>
    <row r="260" ht="14.25" spans="1:25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</row>
    <row r="261" ht="14.25" spans="1:25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</row>
    <row r="262" ht="14.25" spans="1:25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</row>
    <row r="263" ht="14.25" spans="1:25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</row>
    <row r="264" ht="14.25" spans="1:25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</row>
    <row r="265" ht="14.25" spans="1:25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</row>
    <row r="266" ht="14.25" spans="1:25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</row>
    <row r="267" ht="14.25" spans="1:25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</row>
    <row r="268" ht="14.25" spans="1:25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</row>
    <row r="269" ht="14.25" spans="1:25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</row>
    <row r="270" ht="14.25" spans="1:25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</row>
    <row r="271" ht="14.25" spans="1:25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</row>
    <row r="272" ht="14.25" spans="1:25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</row>
    <row r="273" ht="14.25" spans="1:25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</row>
    <row r="274" ht="14.25" spans="1:25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</row>
    <row r="275" ht="14.25" spans="1:25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</row>
    <row r="276" ht="14.25" spans="1:25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</row>
    <row r="277" ht="14.25" spans="1:25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</row>
    <row r="278" ht="14.25" spans="1:25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</row>
    <row r="279" ht="14.25" spans="1:25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</row>
    <row r="280" ht="14.25" spans="1:25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</row>
    <row r="281" ht="14.25" spans="1:25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</row>
    <row r="282" ht="14.25" spans="1:25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</row>
    <row r="283" ht="14.25" spans="1:25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</row>
    <row r="284" ht="14.25" spans="1:25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</row>
    <row r="285" ht="14.25" spans="1:25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</row>
    <row r="286" ht="14.25" spans="1:25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</row>
    <row r="287" ht="14.25" spans="1:25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</row>
    <row r="288" ht="14.25" spans="1:25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</row>
    <row r="289" ht="14.25" spans="1:25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</row>
    <row r="290" ht="14.25" spans="1:25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</row>
    <row r="291" ht="14.25" spans="1:25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</row>
    <row r="292" ht="14.25" spans="1:25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</row>
    <row r="293" ht="14.25" spans="1:25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</row>
    <row r="294" ht="14.25" spans="1:25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</row>
    <row r="295" ht="14.25" spans="1:25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</row>
    <row r="296" ht="14.25" spans="1:25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</row>
    <row r="297" ht="14.25" spans="1:25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</row>
    <row r="298" ht="14.25" spans="1:25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</row>
    <row r="299" ht="14.25" spans="1:25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</row>
    <row r="300" ht="14.25" spans="1:25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</row>
    <row r="301" ht="14.25" spans="1:25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</row>
    <row r="302" ht="14.25" spans="1:25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</row>
    <row r="303" ht="14.25" spans="1:25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</row>
    <row r="304" ht="14.25" spans="1:25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</row>
    <row r="305" ht="14.25" spans="1:25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</row>
    <row r="306" ht="14.25" spans="1:25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</row>
    <row r="307" ht="14.25" spans="1:25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</row>
    <row r="308" ht="14.25" spans="1:25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</row>
    <row r="309" ht="14.25" spans="1:25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</row>
    <row r="310" ht="14.25" spans="1:25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</row>
    <row r="311" ht="14.25" spans="1:25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</row>
    <row r="312" ht="14.25" spans="1:25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</row>
    <row r="313" ht="14.25" spans="1:25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</row>
    <row r="314" ht="14.25" spans="1:25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</row>
    <row r="315" ht="14.25" spans="1:25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</row>
    <row r="316" ht="14.25" spans="1:25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</row>
    <row r="317" ht="14.25" spans="1:25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</row>
    <row r="318" ht="14.25" spans="1:25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</row>
    <row r="319" ht="14.25" spans="1:25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</row>
    <row r="320" ht="14.25" spans="1:25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</row>
    <row r="321" ht="14.25" spans="1:25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</row>
    <row r="322" ht="14.25" spans="1:25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</row>
    <row r="323" ht="14.25" spans="1:25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</row>
    <row r="324" ht="14.25" spans="1:25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</row>
    <row r="325" ht="14.25" spans="1:25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</row>
    <row r="326" ht="14.25" spans="1:25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</row>
    <row r="327" ht="14.25" spans="1:25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</row>
    <row r="328" ht="14.25" spans="1:25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</row>
    <row r="329" ht="14.25" spans="1:25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</row>
    <row r="330" ht="14.25" spans="1:25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</row>
    <row r="331" ht="14.25" spans="1:25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</row>
    <row r="332" ht="14.25" spans="1:25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</row>
    <row r="333" ht="14.25" spans="1:25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</row>
    <row r="334" ht="14.25" spans="1:25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</row>
    <row r="335" ht="14.25" spans="1:25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</row>
    <row r="336" ht="14.25" spans="1:25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</row>
    <row r="337" ht="14.25" spans="1:25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</row>
    <row r="338" ht="14.25" spans="1:25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</row>
    <row r="339" ht="14.25" spans="1:25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</row>
    <row r="340" ht="14.25" spans="1:25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</row>
    <row r="341" ht="14.25" spans="1:25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</row>
    <row r="342" ht="14.25" spans="1:25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</row>
    <row r="343" ht="14.25" spans="1:25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</row>
    <row r="344" ht="14.25" spans="1:25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</row>
    <row r="345" ht="14.25" spans="1:25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</row>
    <row r="346" ht="14.25" spans="1:25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</row>
    <row r="347" ht="14.25" spans="1:25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</row>
    <row r="348" ht="14.25" spans="1:25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</row>
    <row r="349" ht="14.25" spans="1:25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</row>
    <row r="350" ht="14.25" spans="1:25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</row>
    <row r="351" ht="14.25" spans="1:25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</row>
    <row r="352" ht="14.25" spans="1:25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</row>
    <row r="353" ht="14.25" spans="1:25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</row>
    <row r="354" ht="14.25" spans="1:25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</row>
  </sheetData>
  <mergeCells count="130">
    <mergeCell ref="A1:N1"/>
    <mergeCell ref="A2:E2"/>
    <mergeCell ref="F2:J2"/>
    <mergeCell ref="I3:L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69:G69"/>
    <mergeCell ref="F70:G70"/>
    <mergeCell ref="F71:G71"/>
    <mergeCell ref="F72:G72"/>
    <mergeCell ref="F73:G73"/>
    <mergeCell ref="F74:G74"/>
    <mergeCell ref="F75:G75"/>
    <mergeCell ref="F76:G76"/>
    <mergeCell ref="F77:G77"/>
    <mergeCell ref="F78:G78"/>
    <mergeCell ref="F79:G79"/>
    <mergeCell ref="F80:G80"/>
    <mergeCell ref="F81:G81"/>
    <mergeCell ref="F82:G82"/>
    <mergeCell ref="F83:G83"/>
    <mergeCell ref="F84:G84"/>
    <mergeCell ref="F85:G85"/>
    <mergeCell ref="F86:G86"/>
    <mergeCell ref="F87:G87"/>
    <mergeCell ref="F88:G88"/>
    <mergeCell ref="F89:G89"/>
    <mergeCell ref="F90:G90"/>
    <mergeCell ref="F91:G91"/>
    <mergeCell ref="F92:G92"/>
    <mergeCell ref="F93:G93"/>
    <mergeCell ref="F94:G94"/>
    <mergeCell ref="F95:G95"/>
    <mergeCell ref="F96:G96"/>
    <mergeCell ref="F97:G97"/>
    <mergeCell ref="F98:G98"/>
    <mergeCell ref="F99:G99"/>
    <mergeCell ref="F100:G100"/>
    <mergeCell ref="F101:G101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110:G110"/>
    <mergeCell ref="F111:G111"/>
    <mergeCell ref="F112:G112"/>
    <mergeCell ref="F113:G113"/>
    <mergeCell ref="F114:G114"/>
    <mergeCell ref="F115:G115"/>
    <mergeCell ref="F116:G116"/>
    <mergeCell ref="F117:G117"/>
    <mergeCell ref="F118:G118"/>
    <mergeCell ref="F119:G119"/>
    <mergeCell ref="F120:G120"/>
    <mergeCell ref="A121:B121"/>
    <mergeCell ref="D121:H121"/>
    <mergeCell ref="I121:N121"/>
    <mergeCell ref="A3:A4"/>
    <mergeCell ref="B3:B4"/>
    <mergeCell ref="C3:C4"/>
    <mergeCell ref="H3:H4"/>
    <mergeCell ref="M3:M4"/>
    <mergeCell ref="N3:N4"/>
    <mergeCell ref="F3:G4"/>
  </mergeCells>
  <pageMargins left="0.393055555555556" right="0.393055555555556" top="0.786805555555556" bottom="0.393055555555556" header="0.786805555555556" footer="0.393055555555556"/>
  <pageSetup paperSize="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E253"/>
  <sheetViews>
    <sheetView workbookViewId="0">
      <selection activeCell="J20" sqref="J20"/>
    </sheetView>
  </sheetViews>
  <sheetFormatPr defaultColWidth="9" defaultRowHeight="13.5"/>
  <cols>
    <col min="1" max="1" width="3.225" style="59" customWidth="1"/>
    <col min="2" max="2" width="13.775" style="59" customWidth="1"/>
    <col min="3" max="8" width="13.6666666666667" style="61" customWidth="1"/>
    <col min="9" max="10" width="13.6666666666667" style="59" customWidth="1"/>
    <col min="11" max="11" width="6.63333333333333" style="59" customWidth="1"/>
    <col min="12" max="12" width="7.75" style="59" customWidth="1"/>
    <col min="13" max="13" width="7.63333333333333" style="59" customWidth="1"/>
    <col min="14" max="16370" width="9" style="59"/>
  </cols>
  <sheetData>
    <row r="1" ht="27" spans="1:239">
      <c r="A1" s="3" t="s">
        <v>158</v>
      </c>
      <c r="B1" s="3"/>
      <c r="C1" s="234"/>
      <c r="D1" s="234"/>
      <c r="E1" s="234"/>
      <c r="F1" s="234"/>
      <c r="G1" s="234"/>
      <c r="H1" s="234"/>
      <c r="I1" s="3"/>
      <c r="J1" s="3"/>
      <c r="K1" s="3"/>
      <c r="L1" s="3"/>
      <c r="M1" s="3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</row>
    <row r="2" ht="14.25" spans="1:238">
      <c r="A2" s="5" t="s">
        <v>159</v>
      </c>
      <c r="B2" s="5"/>
      <c r="C2" s="5"/>
      <c r="D2" s="5"/>
      <c r="E2" s="5"/>
      <c r="F2" s="5"/>
      <c r="G2" s="5"/>
      <c r="H2" s="5"/>
      <c r="I2" s="33"/>
      <c r="J2" s="32"/>
      <c r="K2" s="33" t="s">
        <v>76</v>
      </c>
      <c r="L2" s="33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</row>
    <row r="3" s="233" customFormat="1" ht="14.25" spans="1:239">
      <c r="A3" s="8" t="s">
        <v>31</v>
      </c>
      <c r="B3" s="220" t="s">
        <v>32</v>
      </c>
      <c r="C3" s="9" t="s">
        <v>4</v>
      </c>
      <c r="D3" s="9"/>
      <c r="E3" s="9" t="s">
        <v>5</v>
      </c>
      <c r="F3" s="9"/>
      <c r="G3" s="235" t="s">
        <v>6</v>
      </c>
      <c r="H3" s="236"/>
      <c r="I3" s="235" t="s">
        <v>34</v>
      </c>
      <c r="J3" s="236"/>
      <c r="K3" s="254" t="s">
        <v>35</v>
      </c>
      <c r="L3" s="255"/>
      <c r="M3" s="256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</row>
    <row r="4" s="233" customFormat="1" ht="14.25" spans="1:239">
      <c r="A4" s="11" t="s">
        <v>160</v>
      </c>
      <c r="B4" s="222"/>
      <c r="C4" s="237" t="s">
        <v>84</v>
      </c>
      <c r="D4" s="237" t="s">
        <v>161</v>
      </c>
      <c r="E4" s="237" t="s">
        <v>84</v>
      </c>
      <c r="F4" s="237" t="s">
        <v>161</v>
      </c>
      <c r="G4" s="238" t="s">
        <v>84</v>
      </c>
      <c r="H4" s="238" t="s">
        <v>161</v>
      </c>
      <c r="I4" s="238" t="s">
        <v>84</v>
      </c>
      <c r="J4" s="238" t="s">
        <v>161</v>
      </c>
      <c r="K4" s="238" t="s">
        <v>84</v>
      </c>
      <c r="L4" s="257" t="s">
        <v>161</v>
      </c>
      <c r="M4" s="258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</row>
    <row r="5" ht="26" customHeight="1" spans="1:239">
      <c r="A5" s="239">
        <v>1</v>
      </c>
      <c r="B5" s="173" t="s">
        <v>162</v>
      </c>
      <c r="C5" s="240">
        <f t="shared" ref="C5:H5" si="0">C6+C7</f>
        <v>23523275</v>
      </c>
      <c r="D5" s="240">
        <f t="shared" si="0"/>
        <v>12935802.57</v>
      </c>
      <c r="E5" s="240">
        <f t="shared" si="0"/>
        <v>23523275</v>
      </c>
      <c r="F5" s="240">
        <f t="shared" si="0"/>
        <v>12935802.57</v>
      </c>
      <c r="G5" s="240">
        <f t="shared" si="0"/>
        <v>18094826.9230769</v>
      </c>
      <c r="H5" s="240">
        <f t="shared" si="0"/>
        <v>1461410.27692308</v>
      </c>
      <c r="I5" s="259">
        <f t="shared" ref="I5:I7" si="1">G5-E5</f>
        <v>-5428448.0769231</v>
      </c>
      <c r="J5" s="259">
        <f t="shared" ref="J5:J7" si="2">H5-F5</f>
        <v>-11474392.2930769</v>
      </c>
      <c r="K5" s="260"/>
      <c r="L5" s="261"/>
      <c r="M5" s="262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</row>
    <row r="6" ht="26" customHeight="1" spans="1:239">
      <c r="A6" s="239">
        <v>2</v>
      </c>
      <c r="B6" s="241" t="s">
        <v>163</v>
      </c>
      <c r="C6" s="242"/>
      <c r="D6" s="242"/>
      <c r="E6" s="242"/>
      <c r="F6" s="242"/>
      <c r="G6" s="243"/>
      <c r="H6" s="243"/>
      <c r="I6" s="259">
        <f t="shared" si="1"/>
        <v>0</v>
      </c>
      <c r="J6" s="259">
        <f t="shared" si="2"/>
        <v>0</v>
      </c>
      <c r="K6" s="263"/>
      <c r="L6" s="261"/>
      <c r="M6" s="262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25"/>
      <c r="GI6" s="125"/>
      <c r="GJ6" s="125"/>
      <c r="GK6" s="125"/>
      <c r="GL6" s="125"/>
      <c r="GM6" s="125"/>
      <c r="GN6" s="125"/>
      <c r="GO6" s="125"/>
      <c r="GP6" s="125"/>
      <c r="GQ6" s="125"/>
      <c r="GR6" s="125"/>
      <c r="GS6" s="125"/>
      <c r="GT6" s="125"/>
      <c r="GU6" s="125"/>
      <c r="GV6" s="125"/>
      <c r="GW6" s="125"/>
      <c r="GX6" s="125"/>
      <c r="GY6" s="125"/>
      <c r="GZ6" s="125"/>
      <c r="HA6" s="125"/>
      <c r="HB6" s="125"/>
      <c r="HC6" s="125"/>
      <c r="HD6" s="125"/>
      <c r="HE6" s="125"/>
      <c r="HF6" s="125"/>
      <c r="HG6" s="125"/>
      <c r="HH6" s="125"/>
      <c r="HI6" s="125"/>
      <c r="HJ6" s="125"/>
      <c r="HK6" s="125"/>
      <c r="HL6" s="125"/>
      <c r="HM6" s="125"/>
      <c r="HN6" s="125"/>
      <c r="HO6" s="125"/>
      <c r="HP6" s="125"/>
      <c r="HQ6" s="125"/>
      <c r="HR6" s="125"/>
      <c r="HS6" s="125"/>
      <c r="HT6" s="125"/>
      <c r="HU6" s="125"/>
      <c r="HV6" s="125"/>
      <c r="HW6" s="125"/>
      <c r="HX6" s="125"/>
      <c r="HY6" s="125"/>
      <c r="HZ6" s="125"/>
      <c r="IA6" s="125"/>
      <c r="IB6" s="125"/>
      <c r="IC6" s="125"/>
      <c r="ID6" s="125"/>
      <c r="IE6" s="125"/>
    </row>
    <row r="7" ht="26" customHeight="1" spans="1:239">
      <c r="A7" s="239">
        <v>3</v>
      </c>
      <c r="B7" s="173" t="s">
        <v>164</v>
      </c>
      <c r="C7" s="242">
        <v>23523275</v>
      </c>
      <c r="D7" s="242">
        <v>12935802.57</v>
      </c>
      <c r="E7" s="242">
        <v>23523275</v>
      </c>
      <c r="F7" s="242">
        <v>12935802.57</v>
      </c>
      <c r="G7" s="242">
        <v>18094826.9230769</v>
      </c>
      <c r="H7" s="242">
        <v>1461410.27692308</v>
      </c>
      <c r="I7" s="259">
        <f t="shared" si="1"/>
        <v>-5428448.0769231</v>
      </c>
      <c r="J7" s="259">
        <f t="shared" si="2"/>
        <v>-11474392.2930769</v>
      </c>
      <c r="K7" s="264">
        <f t="shared" ref="K7:K11" si="3">I7/E7*100</f>
        <v>-23.0769230769232</v>
      </c>
      <c r="L7" s="265">
        <f t="shared" ref="L7:L11" si="4">J7/F7*100</f>
        <v>-88.7025929082104</v>
      </c>
      <c r="M7" s="262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/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25"/>
      <c r="IE7" s="125"/>
    </row>
    <row r="8" ht="26" customHeight="1" spans="1:239">
      <c r="A8" s="239">
        <v>5</v>
      </c>
      <c r="B8" s="241" t="s">
        <v>165</v>
      </c>
      <c r="C8" s="242">
        <v>109834860</v>
      </c>
      <c r="D8" s="242">
        <v>44070337.88</v>
      </c>
      <c r="E8" s="242">
        <v>109834860</v>
      </c>
      <c r="F8" s="242">
        <v>44070337.88</v>
      </c>
      <c r="G8" s="242">
        <v>76187570.5982906</v>
      </c>
      <c r="H8" s="242">
        <v>8238242.08615385</v>
      </c>
      <c r="I8" s="259">
        <f t="shared" ref="I8:I17" si="5">G8-C8</f>
        <v>-33647289.4017094</v>
      </c>
      <c r="J8" s="259">
        <f t="shared" ref="J8:J17" si="6">H8-D8</f>
        <v>-35832095.7938462</v>
      </c>
      <c r="K8" s="264">
        <f t="shared" si="3"/>
        <v>-30.6344355532564</v>
      </c>
      <c r="L8" s="265">
        <f t="shared" si="4"/>
        <v>-81.306605570881</v>
      </c>
      <c r="M8" s="262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25"/>
      <c r="GI8" s="125"/>
      <c r="GJ8" s="125"/>
      <c r="GK8" s="125"/>
      <c r="GL8" s="125"/>
      <c r="GM8" s="125"/>
      <c r="GN8" s="125"/>
      <c r="GO8" s="125"/>
      <c r="GP8" s="125"/>
      <c r="GQ8" s="125"/>
      <c r="GR8" s="125"/>
      <c r="GS8" s="125"/>
      <c r="GT8" s="125"/>
      <c r="GU8" s="125"/>
      <c r="GV8" s="125"/>
      <c r="GW8" s="125"/>
      <c r="GX8" s="125"/>
      <c r="GY8" s="125"/>
      <c r="GZ8" s="125"/>
      <c r="HA8" s="125"/>
      <c r="HB8" s="125"/>
      <c r="HC8" s="125"/>
      <c r="HD8" s="125"/>
      <c r="HE8" s="125"/>
      <c r="HF8" s="125"/>
      <c r="HG8" s="125"/>
      <c r="HH8" s="125"/>
      <c r="HI8" s="125"/>
      <c r="HJ8" s="125"/>
      <c r="HK8" s="125"/>
      <c r="HL8" s="125"/>
      <c r="HM8" s="125"/>
      <c r="HN8" s="125"/>
      <c r="HO8" s="125"/>
      <c r="HP8" s="125"/>
      <c r="HQ8" s="125"/>
      <c r="HR8" s="125"/>
      <c r="HS8" s="125"/>
      <c r="HT8" s="125"/>
      <c r="HU8" s="125"/>
      <c r="HV8" s="125"/>
      <c r="HW8" s="125"/>
      <c r="HX8" s="125"/>
      <c r="HY8" s="125"/>
      <c r="HZ8" s="125"/>
      <c r="IA8" s="125"/>
      <c r="IB8" s="125"/>
      <c r="IC8" s="125"/>
      <c r="ID8" s="125"/>
      <c r="IE8" s="125"/>
    </row>
    <row r="9" ht="26" customHeight="1" spans="1:239">
      <c r="A9" s="239">
        <v>6</v>
      </c>
      <c r="B9" s="241" t="s">
        <v>166</v>
      </c>
      <c r="C9" s="242">
        <v>109450460</v>
      </c>
      <c r="D9" s="242">
        <v>43929109.5</v>
      </c>
      <c r="E9" s="242">
        <v>109450460</v>
      </c>
      <c r="F9" s="242">
        <v>43929109.5</v>
      </c>
      <c r="G9" s="242">
        <v>75891049.2307692</v>
      </c>
      <c r="H9" s="242">
        <v>8202893.62461539</v>
      </c>
      <c r="I9" s="259">
        <f t="shared" si="5"/>
        <v>-33559410.7692308</v>
      </c>
      <c r="J9" s="259">
        <f t="shared" si="6"/>
        <v>-35726215.8753846</v>
      </c>
      <c r="K9" s="264">
        <f t="shared" si="3"/>
        <v>-30.6617357014587</v>
      </c>
      <c r="L9" s="265">
        <f t="shared" si="4"/>
        <v>-81.3269749421727</v>
      </c>
      <c r="M9" s="262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25"/>
      <c r="GI9" s="125"/>
      <c r="GJ9" s="125"/>
      <c r="GK9" s="125"/>
      <c r="GL9" s="125"/>
      <c r="GM9" s="125"/>
      <c r="GN9" s="125"/>
      <c r="GO9" s="125"/>
      <c r="GP9" s="125"/>
      <c r="GQ9" s="125"/>
      <c r="GR9" s="125"/>
      <c r="GS9" s="125"/>
      <c r="GT9" s="125"/>
      <c r="GU9" s="125"/>
      <c r="GV9" s="125"/>
      <c r="GW9" s="125"/>
      <c r="GX9" s="125"/>
      <c r="GY9" s="125"/>
      <c r="GZ9" s="125"/>
      <c r="HA9" s="125"/>
      <c r="HB9" s="125"/>
      <c r="HC9" s="125"/>
      <c r="HD9" s="125"/>
      <c r="HE9" s="125"/>
      <c r="HF9" s="125"/>
      <c r="HG9" s="125"/>
      <c r="HH9" s="125"/>
      <c r="HI9" s="125"/>
      <c r="HJ9" s="125"/>
      <c r="HK9" s="125"/>
      <c r="HL9" s="125"/>
      <c r="HM9" s="125"/>
      <c r="HN9" s="125"/>
      <c r="HO9" s="125"/>
      <c r="HP9" s="125"/>
      <c r="HQ9" s="125"/>
      <c r="HR9" s="125"/>
      <c r="HS9" s="125"/>
      <c r="HT9" s="125"/>
      <c r="HU9" s="125"/>
      <c r="HV9" s="125"/>
      <c r="HW9" s="125"/>
      <c r="HX9" s="125"/>
      <c r="HY9" s="125"/>
      <c r="HZ9" s="125"/>
      <c r="IA9" s="125"/>
      <c r="IB9" s="125"/>
      <c r="IC9" s="125"/>
      <c r="ID9" s="125"/>
      <c r="IE9" s="125"/>
    </row>
    <row r="10" ht="26" customHeight="1" spans="1:239">
      <c r="A10" s="239">
        <v>7</v>
      </c>
      <c r="B10" s="241" t="s">
        <v>167</v>
      </c>
      <c r="C10" s="244">
        <v>48000</v>
      </c>
      <c r="D10" s="245">
        <v>36000</v>
      </c>
      <c r="E10" s="244">
        <v>48000</v>
      </c>
      <c r="F10" s="245">
        <v>36000</v>
      </c>
      <c r="G10" s="242">
        <v>9000</v>
      </c>
      <c r="H10" s="242">
        <v>9000</v>
      </c>
      <c r="I10" s="259">
        <f t="shared" si="5"/>
        <v>-39000</v>
      </c>
      <c r="J10" s="259">
        <f t="shared" si="6"/>
        <v>-27000</v>
      </c>
      <c r="K10" s="264">
        <f t="shared" si="3"/>
        <v>-81.25</v>
      </c>
      <c r="L10" s="265">
        <f t="shared" si="4"/>
        <v>-75</v>
      </c>
      <c r="M10" s="262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</row>
    <row r="11" ht="26" customHeight="1" spans="1:239">
      <c r="A11" s="239">
        <v>8</v>
      </c>
      <c r="B11" s="241" t="s">
        <v>168</v>
      </c>
      <c r="C11" s="242">
        <v>336400</v>
      </c>
      <c r="D11" s="242">
        <v>105228.38</v>
      </c>
      <c r="E11" s="242">
        <v>336400</v>
      </c>
      <c r="F11" s="242">
        <v>105228.38</v>
      </c>
      <c r="G11" s="242">
        <v>287521.367521368</v>
      </c>
      <c r="H11" s="242">
        <v>26348.4615384615</v>
      </c>
      <c r="I11" s="259">
        <f t="shared" si="5"/>
        <v>-48878.632478632</v>
      </c>
      <c r="J11" s="259">
        <f t="shared" si="6"/>
        <v>-78879.9184615385</v>
      </c>
      <c r="K11" s="264">
        <f t="shared" si="3"/>
        <v>-14.5299145299144</v>
      </c>
      <c r="L11" s="265">
        <f t="shared" si="4"/>
        <v>-74.9606888004344</v>
      </c>
      <c r="M11" s="262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</row>
    <row r="12" ht="26" customHeight="1" spans="1:239">
      <c r="A12" s="239">
        <v>9</v>
      </c>
      <c r="B12" s="241" t="s">
        <v>169</v>
      </c>
      <c r="C12" s="246"/>
      <c r="D12" s="246"/>
      <c r="E12" s="246"/>
      <c r="F12" s="246"/>
      <c r="G12" s="242"/>
      <c r="H12" s="247"/>
      <c r="I12" s="259">
        <f t="shared" si="5"/>
        <v>0</v>
      </c>
      <c r="J12" s="259">
        <f t="shared" si="6"/>
        <v>0</v>
      </c>
      <c r="K12" s="264"/>
      <c r="L12" s="265"/>
      <c r="M12" s="262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</row>
    <row r="13" ht="26" customHeight="1" spans="1:239">
      <c r="A13" s="239">
        <v>10</v>
      </c>
      <c r="B13" s="241" t="s">
        <v>170</v>
      </c>
      <c r="C13" s="246"/>
      <c r="D13" s="246"/>
      <c r="E13" s="246"/>
      <c r="F13" s="246"/>
      <c r="G13" s="242"/>
      <c r="H13" s="247"/>
      <c r="I13" s="259">
        <f t="shared" si="5"/>
        <v>0</v>
      </c>
      <c r="J13" s="259">
        <f t="shared" si="6"/>
        <v>0</v>
      </c>
      <c r="K13" s="264"/>
      <c r="L13" s="265"/>
      <c r="M13" s="262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</row>
    <row r="14" ht="26" customHeight="1" spans="1:239">
      <c r="A14" s="239">
        <v>11</v>
      </c>
      <c r="B14" s="241" t="s">
        <v>171</v>
      </c>
      <c r="C14" s="246"/>
      <c r="D14" s="246"/>
      <c r="E14" s="246"/>
      <c r="F14" s="246"/>
      <c r="G14" s="242"/>
      <c r="H14" s="247"/>
      <c r="I14" s="259">
        <f t="shared" si="5"/>
        <v>0</v>
      </c>
      <c r="J14" s="259">
        <f t="shared" si="6"/>
        <v>0</v>
      </c>
      <c r="K14" s="264"/>
      <c r="L14" s="265"/>
      <c r="M14" s="262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</row>
    <row r="15" ht="26" customHeight="1" spans="1:239">
      <c r="A15" s="239">
        <v>12</v>
      </c>
      <c r="B15" s="241" t="s">
        <v>172</v>
      </c>
      <c r="C15" s="246"/>
      <c r="D15" s="246"/>
      <c r="E15" s="246"/>
      <c r="F15" s="246"/>
      <c r="G15" s="242"/>
      <c r="H15" s="247"/>
      <c r="I15" s="259">
        <f t="shared" si="5"/>
        <v>0</v>
      </c>
      <c r="J15" s="259">
        <f t="shared" si="6"/>
        <v>0</v>
      </c>
      <c r="K15" s="264"/>
      <c r="L15" s="265"/>
      <c r="M15" s="262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</row>
    <row r="16" ht="26" customHeight="1" spans="1:239">
      <c r="A16" s="239">
        <v>13</v>
      </c>
      <c r="B16" s="241" t="s">
        <v>173</v>
      </c>
      <c r="C16" s="246"/>
      <c r="D16" s="246"/>
      <c r="E16" s="246"/>
      <c r="F16" s="246"/>
      <c r="G16" s="242"/>
      <c r="H16" s="247"/>
      <c r="I16" s="259">
        <f t="shared" si="5"/>
        <v>0</v>
      </c>
      <c r="J16" s="259">
        <f t="shared" si="6"/>
        <v>0</v>
      </c>
      <c r="K16" s="264"/>
      <c r="L16" s="265"/>
      <c r="M16" s="262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</row>
    <row r="17" ht="26" customHeight="1" spans="1:239">
      <c r="A17" s="239">
        <v>14</v>
      </c>
      <c r="B17" s="173" t="s">
        <v>174</v>
      </c>
      <c r="C17" s="246"/>
      <c r="D17" s="246"/>
      <c r="E17" s="246"/>
      <c r="F17" s="246"/>
      <c r="G17" s="242"/>
      <c r="H17" s="247"/>
      <c r="I17" s="259">
        <f t="shared" si="5"/>
        <v>0</v>
      </c>
      <c r="J17" s="259">
        <f t="shared" si="6"/>
        <v>0</v>
      </c>
      <c r="K17" s="264"/>
      <c r="L17" s="265"/>
      <c r="M17" s="262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</row>
    <row r="18" ht="26" customHeight="1" spans="1:239">
      <c r="A18" s="248"/>
      <c r="B18" s="249" t="s">
        <v>175</v>
      </c>
      <c r="C18" s="250">
        <f t="shared" ref="C18:J18" si="7">C5+C8</f>
        <v>133358135</v>
      </c>
      <c r="D18" s="250">
        <f t="shared" si="7"/>
        <v>57006140.45</v>
      </c>
      <c r="E18" s="250">
        <f t="shared" si="7"/>
        <v>133358135</v>
      </c>
      <c r="F18" s="250">
        <f t="shared" si="7"/>
        <v>57006140.45</v>
      </c>
      <c r="G18" s="250">
        <f t="shared" si="7"/>
        <v>94282397.5213675</v>
      </c>
      <c r="H18" s="250">
        <f t="shared" si="7"/>
        <v>9699652.36307693</v>
      </c>
      <c r="I18" s="250">
        <f t="shared" si="7"/>
        <v>-39075737.4786325</v>
      </c>
      <c r="J18" s="250">
        <f t="shared" si="7"/>
        <v>-47306488.0869231</v>
      </c>
      <c r="K18" s="266">
        <f>I18/E18*100</f>
        <v>-29.3013526911069</v>
      </c>
      <c r="L18" s="267">
        <f>J18/F18*100</f>
        <v>-82.9848990187566</v>
      </c>
      <c r="M18" s="262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</row>
    <row r="19" ht="18" customHeight="1" spans="1:239">
      <c r="A19" s="24" t="s">
        <v>89</v>
      </c>
      <c r="B19" s="24"/>
      <c r="C19" s="25" t="s">
        <v>90</v>
      </c>
      <c r="D19" s="25"/>
      <c r="E19" s="25"/>
      <c r="F19" s="25"/>
      <c r="G19" s="25"/>
      <c r="H19" s="25" t="s">
        <v>91</v>
      </c>
      <c r="I19" s="25"/>
      <c r="J19" s="25"/>
      <c r="K19" s="25"/>
      <c r="L19" s="25"/>
      <c r="M19" s="2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</row>
    <row r="20" spans="1:239">
      <c r="A20" s="27"/>
      <c r="B20" s="28"/>
      <c r="C20" s="251"/>
      <c r="D20" s="251"/>
      <c r="E20" s="251"/>
      <c r="F20" s="251"/>
      <c r="G20" s="252"/>
      <c r="H20" s="251"/>
      <c r="I20" s="29"/>
      <c r="J20" s="29"/>
      <c r="K20" s="29"/>
      <c r="L20" s="51"/>
      <c r="M20" s="51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</row>
    <row r="21" ht="14.25" spans="1:239">
      <c r="A21" s="31"/>
      <c r="B21" s="31"/>
      <c r="C21" s="253"/>
      <c r="D21" s="253"/>
      <c r="E21" s="253"/>
      <c r="F21" s="253"/>
      <c r="G21" s="253"/>
      <c r="H21" s="253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</row>
    <row r="22" ht="14.25" spans="1:239">
      <c r="A22" s="31"/>
      <c r="B22" s="31"/>
      <c r="C22" s="253"/>
      <c r="D22" s="253"/>
      <c r="E22" s="253"/>
      <c r="F22" s="253"/>
      <c r="G22" s="253"/>
      <c r="H22" s="253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</row>
    <row r="23" ht="14.25" spans="1:239">
      <c r="A23" s="31"/>
      <c r="B23" s="31"/>
      <c r="C23" s="253"/>
      <c r="D23" s="253"/>
      <c r="E23" s="253"/>
      <c r="F23" s="253"/>
      <c r="G23" s="253"/>
      <c r="H23" s="253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</row>
    <row r="24" ht="14.25" spans="1:239">
      <c r="A24" s="31"/>
      <c r="B24" s="31"/>
      <c r="C24" s="253"/>
      <c r="D24" s="253"/>
      <c r="E24" s="253"/>
      <c r="F24" s="253"/>
      <c r="G24" s="253"/>
      <c r="H24" s="253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</row>
    <row r="25" ht="14.25" spans="1:239">
      <c r="A25" s="31"/>
      <c r="B25" s="31"/>
      <c r="C25" s="253"/>
      <c r="D25" s="253"/>
      <c r="E25" s="253"/>
      <c r="F25" s="253"/>
      <c r="G25" s="253"/>
      <c r="H25" s="253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</row>
    <row r="26" ht="14.25" spans="1:239">
      <c r="A26" s="31"/>
      <c r="B26" s="31"/>
      <c r="C26" s="253"/>
      <c r="D26" s="253"/>
      <c r="E26" s="253"/>
      <c r="F26" s="253"/>
      <c r="G26" s="253"/>
      <c r="H26" s="253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</row>
    <row r="27" ht="14.25" spans="1:239">
      <c r="A27" s="31"/>
      <c r="B27" s="31"/>
      <c r="C27" s="253"/>
      <c r="D27" s="253"/>
      <c r="E27" s="253"/>
      <c r="F27" s="253"/>
      <c r="G27" s="253"/>
      <c r="H27" s="253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</row>
    <row r="28" ht="14.25" spans="1:239">
      <c r="A28" s="31"/>
      <c r="B28" s="31"/>
      <c r="C28" s="253"/>
      <c r="D28" s="253"/>
      <c r="E28" s="253"/>
      <c r="F28" s="253"/>
      <c r="G28" s="253"/>
      <c r="H28" s="253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</row>
    <row r="29" ht="14.25" spans="1:239">
      <c r="A29" s="31"/>
      <c r="B29" s="31"/>
      <c r="C29" s="253"/>
      <c r="D29" s="253"/>
      <c r="E29" s="253"/>
      <c r="F29" s="253"/>
      <c r="G29" s="253"/>
      <c r="H29" s="253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</row>
    <row r="30" ht="14.25" spans="1:239">
      <c r="A30" s="31"/>
      <c r="B30" s="31"/>
      <c r="C30" s="253"/>
      <c r="D30" s="253"/>
      <c r="E30" s="253"/>
      <c r="F30" s="253"/>
      <c r="G30" s="253"/>
      <c r="H30" s="253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</row>
    <row r="31" ht="14.25" spans="1:239">
      <c r="A31" s="31"/>
      <c r="B31" s="31"/>
      <c r="C31" s="253"/>
      <c r="D31" s="253"/>
      <c r="E31" s="253"/>
      <c r="F31" s="253"/>
      <c r="G31" s="253"/>
      <c r="H31" s="253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</row>
    <row r="32" ht="14.25" spans="1:239">
      <c r="A32" s="31"/>
      <c r="B32" s="31"/>
      <c r="C32" s="253"/>
      <c r="D32" s="253"/>
      <c r="E32" s="253"/>
      <c r="F32" s="253"/>
      <c r="G32" s="253"/>
      <c r="H32" s="253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</row>
    <row r="33" ht="14.25" spans="1:239">
      <c r="A33" s="31"/>
      <c r="B33" s="31"/>
      <c r="C33" s="253"/>
      <c r="D33" s="253"/>
      <c r="E33" s="253"/>
      <c r="F33" s="253"/>
      <c r="G33" s="253"/>
      <c r="H33" s="253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</row>
    <row r="34" ht="14.25" spans="1:239">
      <c r="A34" s="31"/>
      <c r="B34" s="31"/>
      <c r="C34" s="253"/>
      <c r="D34" s="253"/>
      <c r="E34" s="253"/>
      <c r="F34" s="253"/>
      <c r="G34" s="253"/>
      <c r="H34" s="253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</row>
    <row r="35" ht="14.25" spans="1:239">
      <c r="A35" s="31"/>
      <c r="B35" s="31"/>
      <c r="C35" s="253"/>
      <c r="D35" s="253"/>
      <c r="E35" s="253"/>
      <c r="F35" s="253"/>
      <c r="G35" s="253"/>
      <c r="H35" s="253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</row>
    <row r="36" ht="14.25" spans="1:239">
      <c r="A36" s="31"/>
      <c r="B36" s="31"/>
      <c r="C36" s="253"/>
      <c r="D36" s="253"/>
      <c r="E36" s="253"/>
      <c r="F36" s="253"/>
      <c r="G36" s="253"/>
      <c r="H36" s="25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</row>
    <row r="37" ht="14.25" spans="1:239">
      <c r="A37" s="31"/>
      <c r="B37" s="31"/>
      <c r="C37" s="253"/>
      <c r="D37" s="253"/>
      <c r="E37" s="253"/>
      <c r="F37" s="253"/>
      <c r="G37" s="253"/>
      <c r="H37" s="253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</row>
    <row r="38" ht="14.25" spans="1:239">
      <c r="A38" s="31"/>
      <c r="B38" s="31"/>
      <c r="C38" s="253"/>
      <c r="D38" s="253"/>
      <c r="E38" s="253"/>
      <c r="F38" s="253"/>
      <c r="G38" s="253"/>
      <c r="H38" s="253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</row>
    <row r="39" ht="14.25" spans="1:239">
      <c r="A39" s="31"/>
      <c r="B39" s="31"/>
      <c r="C39" s="253"/>
      <c r="D39" s="253"/>
      <c r="E39" s="253"/>
      <c r="F39" s="253"/>
      <c r="G39" s="253"/>
      <c r="H39" s="253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</row>
    <row r="40" ht="14.25" spans="1:239">
      <c r="A40" s="31"/>
      <c r="B40" s="31"/>
      <c r="C40" s="253"/>
      <c r="D40" s="253"/>
      <c r="E40" s="253"/>
      <c r="F40" s="253"/>
      <c r="G40" s="253"/>
      <c r="H40" s="253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</row>
    <row r="41" ht="14.25" spans="1:239">
      <c r="A41" s="31"/>
      <c r="B41" s="31"/>
      <c r="C41" s="253"/>
      <c r="D41" s="253"/>
      <c r="E41" s="253"/>
      <c r="F41" s="253"/>
      <c r="G41" s="253"/>
      <c r="H41" s="253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</row>
    <row r="42" ht="14.25" spans="1:239">
      <c r="A42" s="31"/>
      <c r="B42" s="31"/>
      <c r="C42" s="253"/>
      <c r="D42" s="253"/>
      <c r="E42" s="253"/>
      <c r="F42" s="253"/>
      <c r="G42" s="253"/>
      <c r="H42" s="253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</row>
    <row r="43" ht="14.25" spans="1:239">
      <c r="A43" s="31"/>
      <c r="B43" s="31"/>
      <c r="C43" s="253"/>
      <c r="D43" s="253"/>
      <c r="E43" s="253"/>
      <c r="F43" s="253"/>
      <c r="G43" s="253"/>
      <c r="H43" s="253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</row>
    <row r="44" ht="14.25" spans="1:239">
      <c r="A44" s="31"/>
      <c r="B44" s="31"/>
      <c r="C44" s="253"/>
      <c r="D44" s="253"/>
      <c r="E44" s="253"/>
      <c r="F44" s="253"/>
      <c r="G44" s="253"/>
      <c r="H44" s="253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</row>
    <row r="45" ht="14.25" spans="1:239">
      <c r="A45" s="31"/>
      <c r="B45" s="31"/>
      <c r="C45" s="253"/>
      <c r="D45" s="253"/>
      <c r="E45" s="253"/>
      <c r="F45" s="253"/>
      <c r="G45" s="253"/>
      <c r="H45" s="253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</row>
    <row r="46" ht="14.25" spans="1:239">
      <c r="A46" s="31"/>
      <c r="B46" s="31"/>
      <c r="C46" s="253"/>
      <c r="D46" s="253"/>
      <c r="E46" s="253"/>
      <c r="F46" s="253"/>
      <c r="G46" s="253"/>
      <c r="H46" s="253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</row>
    <row r="47" ht="14.25" spans="1:239">
      <c r="A47" s="31"/>
      <c r="B47" s="31"/>
      <c r="C47" s="253"/>
      <c r="D47" s="253"/>
      <c r="E47" s="253"/>
      <c r="F47" s="253"/>
      <c r="G47" s="253"/>
      <c r="H47" s="253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</row>
    <row r="48" ht="14.25" spans="1:239">
      <c r="A48" s="31"/>
      <c r="B48" s="31"/>
      <c r="C48" s="253"/>
      <c r="D48" s="253"/>
      <c r="E48" s="253"/>
      <c r="F48" s="253"/>
      <c r="G48" s="253"/>
      <c r="H48" s="253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</row>
    <row r="49" ht="14.25" spans="1:239">
      <c r="A49" s="31"/>
      <c r="B49" s="31"/>
      <c r="C49" s="253"/>
      <c r="D49" s="253"/>
      <c r="E49" s="253"/>
      <c r="F49" s="253"/>
      <c r="G49" s="253"/>
      <c r="H49" s="253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</row>
    <row r="50" ht="14.25" spans="1:239">
      <c r="A50" s="31"/>
      <c r="B50" s="31"/>
      <c r="C50" s="253"/>
      <c r="D50" s="253"/>
      <c r="E50" s="253"/>
      <c r="F50" s="253"/>
      <c r="G50" s="253"/>
      <c r="H50" s="253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</row>
    <row r="51" ht="14.25" spans="1:239">
      <c r="A51" s="31"/>
      <c r="B51" s="31"/>
      <c r="C51" s="253"/>
      <c r="D51" s="253"/>
      <c r="E51" s="253"/>
      <c r="F51" s="253"/>
      <c r="G51" s="253"/>
      <c r="H51" s="253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</row>
    <row r="52" ht="14.25" spans="1:239">
      <c r="A52" s="31"/>
      <c r="B52" s="31"/>
      <c r="C52" s="253"/>
      <c r="D52" s="253"/>
      <c r="E52" s="253"/>
      <c r="F52" s="253"/>
      <c r="G52" s="253"/>
      <c r="H52" s="253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</row>
    <row r="53" ht="14.25" spans="1:239">
      <c r="A53" s="31"/>
      <c r="B53" s="31"/>
      <c r="C53" s="253"/>
      <c r="D53" s="253"/>
      <c r="E53" s="253"/>
      <c r="F53" s="253"/>
      <c r="G53" s="253"/>
      <c r="H53" s="253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</row>
    <row r="54" ht="14.25" spans="1:239">
      <c r="A54" s="31"/>
      <c r="B54" s="31"/>
      <c r="C54" s="253"/>
      <c r="D54" s="253"/>
      <c r="E54" s="253"/>
      <c r="F54" s="253"/>
      <c r="G54" s="253"/>
      <c r="H54" s="253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</row>
    <row r="55" ht="14.25" spans="1:239">
      <c r="A55" s="31"/>
      <c r="B55" s="31"/>
      <c r="C55" s="253"/>
      <c r="D55" s="253"/>
      <c r="E55" s="253"/>
      <c r="F55" s="253"/>
      <c r="G55" s="253"/>
      <c r="H55" s="253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</row>
    <row r="56" ht="14.25" spans="1:239">
      <c r="A56" s="31"/>
      <c r="B56" s="31"/>
      <c r="C56" s="253"/>
      <c r="D56" s="253"/>
      <c r="E56" s="253"/>
      <c r="F56" s="253"/>
      <c r="G56" s="253"/>
      <c r="H56" s="253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</row>
    <row r="57" ht="14.25" spans="1:239">
      <c r="A57" s="31"/>
      <c r="B57" s="31"/>
      <c r="C57" s="253"/>
      <c r="D57" s="253"/>
      <c r="E57" s="253"/>
      <c r="F57" s="253"/>
      <c r="G57" s="253"/>
      <c r="H57" s="253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</row>
    <row r="58" ht="14.25" spans="1:239">
      <c r="A58" s="31"/>
      <c r="B58" s="31"/>
      <c r="C58" s="253"/>
      <c r="D58" s="253"/>
      <c r="E58" s="253"/>
      <c r="F58" s="253"/>
      <c r="G58" s="253"/>
      <c r="H58" s="253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</row>
    <row r="59" ht="14.25" spans="1:239">
      <c r="A59" s="31"/>
      <c r="B59" s="31"/>
      <c r="C59" s="253"/>
      <c r="D59" s="253"/>
      <c r="E59" s="253"/>
      <c r="F59" s="253"/>
      <c r="G59" s="253"/>
      <c r="H59" s="253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</row>
    <row r="60" ht="14.25" spans="1:239">
      <c r="A60" s="31"/>
      <c r="B60" s="31"/>
      <c r="C60" s="253"/>
      <c r="D60" s="253"/>
      <c r="E60" s="253"/>
      <c r="F60" s="253"/>
      <c r="G60" s="253"/>
      <c r="H60" s="253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</row>
    <row r="61" ht="14.25" spans="1:239">
      <c r="A61" s="31"/>
      <c r="B61" s="31"/>
      <c r="C61" s="253"/>
      <c r="D61" s="253"/>
      <c r="E61" s="253"/>
      <c r="F61" s="253"/>
      <c r="G61" s="253"/>
      <c r="H61" s="253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</row>
    <row r="62" ht="14.25" spans="1:239">
      <c r="A62" s="31"/>
      <c r="B62" s="31"/>
      <c r="C62" s="253"/>
      <c r="D62" s="253"/>
      <c r="E62" s="253"/>
      <c r="F62" s="253"/>
      <c r="G62" s="253"/>
      <c r="H62" s="253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</row>
    <row r="63" ht="14.25" spans="1:239">
      <c r="A63" s="31"/>
      <c r="B63" s="31"/>
      <c r="C63" s="253"/>
      <c r="D63" s="253"/>
      <c r="E63" s="253"/>
      <c r="F63" s="253"/>
      <c r="G63" s="253"/>
      <c r="H63" s="253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</row>
    <row r="64" ht="14.25" spans="1:239">
      <c r="A64" s="31"/>
      <c r="B64" s="31"/>
      <c r="C64" s="253"/>
      <c r="D64" s="253"/>
      <c r="E64" s="253"/>
      <c r="F64" s="253"/>
      <c r="G64" s="253"/>
      <c r="H64" s="253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</row>
    <row r="65" ht="14.25" spans="1:239">
      <c r="A65" s="31"/>
      <c r="B65" s="31"/>
      <c r="C65" s="253"/>
      <c r="D65" s="253"/>
      <c r="E65" s="253"/>
      <c r="F65" s="253"/>
      <c r="G65" s="253"/>
      <c r="H65" s="253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</row>
    <row r="66" ht="14.25" spans="1:239">
      <c r="A66" s="31"/>
      <c r="B66" s="31"/>
      <c r="C66" s="253"/>
      <c r="D66" s="253"/>
      <c r="E66" s="253"/>
      <c r="F66" s="253"/>
      <c r="G66" s="253"/>
      <c r="H66" s="253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</row>
    <row r="67" ht="14.25" spans="1:239">
      <c r="A67" s="31"/>
      <c r="B67" s="31"/>
      <c r="C67" s="253"/>
      <c r="D67" s="253"/>
      <c r="E67" s="253"/>
      <c r="F67" s="253"/>
      <c r="G67" s="253"/>
      <c r="H67" s="253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</row>
    <row r="68" ht="14.25" spans="1:239">
      <c r="A68" s="31"/>
      <c r="B68" s="31"/>
      <c r="C68" s="253"/>
      <c r="D68" s="253"/>
      <c r="E68" s="253"/>
      <c r="F68" s="253"/>
      <c r="G68" s="253"/>
      <c r="H68" s="253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</row>
    <row r="69" ht="14.25" spans="1:239">
      <c r="A69" s="31"/>
      <c r="B69" s="31"/>
      <c r="C69" s="253"/>
      <c r="D69" s="253"/>
      <c r="E69" s="253"/>
      <c r="F69" s="253"/>
      <c r="G69" s="253"/>
      <c r="H69" s="253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</row>
    <row r="70" ht="14.25" spans="1:239">
      <c r="A70" s="31"/>
      <c r="B70" s="31"/>
      <c r="C70" s="253"/>
      <c r="D70" s="253"/>
      <c r="E70" s="253"/>
      <c r="F70" s="253"/>
      <c r="G70" s="253"/>
      <c r="H70" s="253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</row>
    <row r="71" ht="14.25" spans="1:239">
      <c r="A71" s="31"/>
      <c r="B71" s="31"/>
      <c r="C71" s="253"/>
      <c r="D71" s="253"/>
      <c r="E71" s="253"/>
      <c r="F71" s="253"/>
      <c r="G71" s="253"/>
      <c r="H71" s="253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</row>
    <row r="72" ht="14.25" spans="1:239">
      <c r="A72" s="31"/>
      <c r="B72" s="31"/>
      <c r="C72" s="253"/>
      <c r="D72" s="253"/>
      <c r="E72" s="253"/>
      <c r="F72" s="253"/>
      <c r="G72" s="253"/>
      <c r="H72" s="253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</row>
    <row r="73" ht="14.25" spans="1:239">
      <c r="A73" s="31"/>
      <c r="B73" s="31"/>
      <c r="C73" s="253"/>
      <c r="D73" s="253"/>
      <c r="E73" s="253"/>
      <c r="F73" s="253"/>
      <c r="G73" s="253"/>
      <c r="H73" s="253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</row>
    <row r="74" ht="14.25" spans="1:239">
      <c r="A74" s="31"/>
      <c r="B74" s="31"/>
      <c r="C74" s="253"/>
      <c r="D74" s="253"/>
      <c r="E74" s="253"/>
      <c r="F74" s="253"/>
      <c r="G74" s="253"/>
      <c r="H74" s="253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</row>
    <row r="75" ht="14.25" spans="1:239">
      <c r="A75" s="31"/>
      <c r="B75" s="31"/>
      <c r="C75" s="253"/>
      <c r="D75" s="253"/>
      <c r="E75" s="253"/>
      <c r="F75" s="253"/>
      <c r="G75" s="253"/>
      <c r="H75" s="253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</row>
    <row r="76" ht="14.25" spans="1:239">
      <c r="A76" s="31"/>
      <c r="B76" s="31"/>
      <c r="C76" s="253"/>
      <c r="D76" s="253"/>
      <c r="E76" s="253"/>
      <c r="F76" s="253"/>
      <c r="G76" s="253"/>
      <c r="H76" s="253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</row>
    <row r="77" ht="14.25" spans="1:239">
      <c r="A77" s="31"/>
      <c r="B77" s="31"/>
      <c r="C77" s="253"/>
      <c r="D77" s="253"/>
      <c r="E77" s="253"/>
      <c r="F77" s="253"/>
      <c r="G77" s="253"/>
      <c r="H77" s="253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</row>
    <row r="78" ht="14.25" spans="1:239">
      <c r="A78" s="31"/>
      <c r="B78" s="31"/>
      <c r="C78" s="253"/>
      <c r="D78" s="253"/>
      <c r="E78" s="253"/>
      <c r="F78" s="253"/>
      <c r="G78" s="253"/>
      <c r="H78" s="253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</row>
    <row r="79" ht="14.25" spans="1:239">
      <c r="A79" s="31"/>
      <c r="B79" s="31"/>
      <c r="C79" s="253"/>
      <c r="D79" s="253"/>
      <c r="E79" s="253"/>
      <c r="F79" s="253"/>
      <c r="G79" s="253"/>
      <c r="H79" s="253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</row>
    <row r="80" ht="14.25" spans="1:239">
      <c r="A80" s="31"/>
      <c r="B80" s="31"/>
      <c r="C80" s="253"/>
      <c r="D80" s="253"/>
      <c r="E80" s="253"/>
      <c r="F80" s="253"/>
      <c r="G80" s="253"/>
      <c r="H80" s="253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</row>
    <row r="81" ht="14.25" spans="1:239">
      <c r="A81" s="31"/>
      <c r="B81" s="31"/>
      <c r="C81" s="253"/>
      <c r="D81" s="253"/>
      <c r="E81" s="253"/>
      <c r="F81" s="253"/>
      <c r="G81" s="253"/>
      <c r="H81" s="253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</row>
    <row r="82" ht="14.25" spans="1:239">
      <c r="A82" s="31"/>
      <c r="B82" s="31"/>
      <c r="C82" s="253"/>
      <c r="D82" s="253"/>
      <c r="E82" s="253"/>
      <c r="F82" s="253"/>
      <c r="G82" s="253"/>
      <c r="H82" s="253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</row>
    <row r="83" ht="14.25" spans="1:239">
      <c r="A83" s="31"/>
      <c r="B83" s="31"/>
      <c r="C83" s="253"/>
      <c r="D83" s="253"/>
      <c r="E83" s="253"/>
      <c r="F83" s="253"/>
      <c r="G83" s="253"/>
      <c r="H83" s="253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</row>
    <row r="84" ht="14.25" spans="1:239">
      <c r="A84" s="31"/>
      <c r="B84" s="31"/>
      <c r="C84" s="253"/>
      <c r="D84" s="253"/>
      <c r="E84" s="253"/>
      <c r="F84" s="253"/>
      <c r="G84" s="253"/>
      <c r="H84" s="253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</row>
    <row r="85" ht="14.25" spans="1:239">
      <c r="A85" s="31"/>
      <c r="B85" s="31"/>
      <c r="C85" s="253"/>
      <c r="D85" s="253"/>
      <c r="E85" s="253"/>
      <c r="F85" s="253"/>
      <c r="G85" s="253"/>
      <c r="H85" s="253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</row>
    <row r="86" ht="14.25" spans="1:239">
      <c r="A86" s="31"/>
      <c r="B86" s="31"/>
      <c r="C86" s="253"/>
      <c r="D86" s="253"/>
      <c r="E86" s="253"/>
      <c r="F86" s="253"/>
      <c r="G86" s="253"/>
      <c r="H86" s="253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</row>
    <row r="87" ht="14.25" spans="1:239">
      <c r="A87" s="31"/>
      <c r="B87" s="31"/>
      <c r="C87" s="253"/>
      <c r="D87" s="253"/>
      <c r="E87" s="253"/>
      <c r="F87" s="253"/>
      <c r="G87" s="253"/>
      <c r="H87" s="253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</row>
    <row r="88" ht="14.25" spans="1:239">
      <c r="A88" s="31"/>
      <c r="B88" s="31"/>
      <c r="C88" s="253"/>
      <c r="D88" s="253"/>
      <c r="E88" s="253"/>
      <c r="F88" s="253"/>
      <c r="G88" s="253"/>
      <c r="H88" s="253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</row>
    <row r="89" ht="14.25" spans="1:239">
      <c r="A89" s="31"/>
      <c r="B89" s="31"/>
      <c r="C89" s="253"/>
      <c r="D89" s="253"/>
      <c r="E89" s="253"/>
      <c r="F89" s="253"/>
      <c r="G89" s="253"/>
      <c r="H89" s="253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</row>
    <row r="90" ht="14.25" spans="1:239">
      <c r="A90" s="31"/>
      <c r="B90" s="31"/>
      <c r="C90" s="253"/>
      <c r="D90" s="253"/>
      <c r="E90" s="253"/>
      <c r="F90" s="253"/>
      <c r="G90" s="253"/>
      <c r="H90" s="253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</row>
    <row r="91" ht="14.25" spans="1:239">
      <c r="A91" s="31"/>
      <c r="B91" s="31"/>
      <c r="C91" s="253"/>
      <c r="D91" s="253"/>
      <c r="E91" s="253"/>
      <c r="F91" s="253"/>
      <c r="G91" s="253"/>
      <c r="H91" s="253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</row>
    <row r="92" ht="14.25" spans="1:239">
      <c r="A92" s="31"/>
      <c r="B92" s="31"/>
      <c r="C92" s="253"/>
      <c r="D92" s="253"/>
      <c r="E92" s="253"/>
      <c r="F92" s="253"/>
      <c r="G92" s="253"/>
      <c r="H92" s="253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</row>
    <row r="93" ht="14.25" spans="1:239">
      <c r="A93" s="31"/>
      <c r="B93" s="31"/>
      <c r="C93" s="253"/>
      <c r="D93" s="253"/>
      <c r="E93" s="253"/>
      <c r="F93" s="253"/>
      <c r="G93" s="253"/>
      <c r="H93" s="253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</row>
    <row r="94" ht="14.25" spans="1:239">
      <c r="A94" s="31"/>
      <c r="B94" s="31"/>
      <c r="C94" s="253"/>
      <c r="D94" s="253"/>
      <c r="E94" s="253"/>
      <c r="F94" s="253"/>
      <c r="G94" s="253"/>
      <c r="H94" s="253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</row>
    <row r="95" ht="14.25" spans="1:239">
      <c r="A95" s="31"/>
      <c r="B95" s="31"/>
      <c r="C95" s="253"/>
      <c r="D95" s="253"/>
      <c r="E95" s="253"/>
      <c r="F95" s="253"/>
      <c r="G95" s="253"/>
      <c r="H95" s="253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</row>
    <row r="96" ht="14.25" spans="1:239">
      <c r="A96" s="31"/>
      <c r="B96" s="31"/>
      <c r="C96" s="253"/>
      <c r="D96" s="253"/>
      <c r="E96" s="253"/>
      <c r="F96" s="253"/>
      <c r="G96" s="253"/>
      <c r="H96" s="253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</row>
    <row r="97" ht="14.25" spans="1:239">
      <c r="A97" s="31"/>
      <c r="B97" s="31"/>
      <c r="C97" s="253"/>
      <c r="D97" s="253"/>
      <c r="E97" s="253"/>
      <c r="F97" s="253"/>
      <c r="G97" s="253"/>
      <c r="H97" s="253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</row>
    <row r="98" ht="14.25" spans="1:239">
      <c r="A98" s="31"/>
      <c r="B98" s="31"/>
      <c r="C98" s="253"/>
      <c r="D98" s="253"/>
      <c r="E98" s="253"/>
      <c r="F98" s="253"/>
      <c r="G98" s="253"/>
      <c r="H98" s="253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</row>
    <row r="99" ht="14.25" spans="1:239">
      <c r="A99" s="31"/>
      <c r="B99" s="31"/>
      <c r="C99" s="253"/>
      <c r="D99" s="253"/>
      <c r="E99" s="253"/>
      <c r="F99" s="253"/>
      <c r="G99" s="253"/>
      <c r="H99" s="253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</row>
    <row r="100" ht="14.25" spans="1:239">
      <c r="A100" s="31"/>
      <c r="B100" s="31"/>
      <c r="C100" s="253"/>
      <c r="D100" s="253"/>
      <c r="E100" s="253"/>
      <c r="F100" s="253"/>
      <c r="G100" s="253"/>
      <c r="H100" s="253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</row>
    <row r="101" ht="14.25" spans="1:239">
      <c r="A101" s="31"/>
      <c r="B101" s="31"/>
      <c r="C101" s="253"/>
      <c r="D101" s="253"/>
      <c r="E101" s="253"/>
      <c r="F101" s="253"/>
      <c r="G101" s="253"/>
      <c r="H101" s="253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</row>
    <row r="102" ht="14.25" spans="1:239">
      <c r="A102" s="31"/>
      <c r="B102" s="31"/>
      <c r="C102" s="253"/>
      <c r="D102" s="253"/>
      <c r="E102" s="253"/>
      <c r="F102" s="253"/>
      <c r="G102" s="253"/>
      <c r="H102" s="253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</row>
    <row r="103" ht="14.25" spans="1:239">
      <c r="A103" s="31"/>
      <c r="B103" s="31"/>
      <c r="C103" s="253"/>
      <c r="D103" s="253"/>
      <c r="E103" s="253"/>
      <c r="F103" s="253"/>
      <c r="G103" s="253"/>
      <c r="H103" s="253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</row>
    <row r="104" ht="14.25" spans="1:239">
      <c r="A104" s="31"/>
      <c r="B104" s="31"/>
      <c r="C104" s="253"/>
      <c r="D104" s="253"/>
      <c r="E104" s="253"/>
      <c r="F104" s="253"/>
      <c r="G104" s="253"/>
      <c r="H104" s="253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</row>
    <row r="105" ht="14.25" spans="1:239">
      <c r="A105" s="31"/>
      <c r="B105" s="31"/>
      <c r="C105" s="253"/>
      <c r="D105" s="253"/>
      <c r="E105" s="253"/>
      <c r="F105" s="253"/>
      <c r="G105" s="253"/>
      <c r="H105" s="253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</row>
    <row r="106" ht="14.25" spans="1:239">
      <c r="A106" s="31"/>
      <c r="B106" s="31"/>
      <c r="C106" s="253"/>
      <c r="D106" s="253"/>
      <c r="E106" s="253"/>
      <c r="F106" s="253"/>
      <c r="G106" s="253"/>
      <c r="H106" s="253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</row>
    <row r="107" ht="14.25" spans="1:239">
      <c r="A107" s="31"/>
      <c r="B107" s="31"/>
      <c r="C107" s="253"/>
      <c r="D107" s="253"/>
      <c r="E107" s="253"/>
      <c r="F107" s="253"/>
      <c r="G107" s="253"/>
      <c r="H107" s="253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</row>
    <row r="108" ht="14.25" spans="1:239">
      <c r="A108" s="31"/>
      <c r="B108" s="31"/>
      <c r="C108" s="253"/>
      <c r="D108" s="253"/>
      <c r="E108" s="253"/>
      <c r="F108" s="253"/>
      <c r="G108" s="253"/>
      <c r="H108" s="253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</row>
    <row r="109" ht="14.25" spans="1:239">
      <c r="A109" s="31"/>
      <c r="B109" s="31"/>
      <c r="C109" s="253"/>
      <c r="D109" s="253"/>
      <c r="E109" s="253"/>
      <c r="F109" s="253"/>
      <c r="G109" s="253"/>
      <c r="H109" s="253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</row>
    <row r="110" ht="14.25" spans="1:239">
      <c r="A110" s="31"/>
      <c r="B110" s="31"/>
      <c r="C110" s="253"/>
      <c r="D110" s="253"/>
      <c r="E110" s="253"/>
      <c r="F110" s="253"/>
      <c r="G110" s="253"/>
      <c r="H110" s="253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</row>
    <row r="111" ht="14.25" spans="1:239">
      <c r="A111" s="31"/>
      <c r="B111" s="31"/>
      <c r="C111" s="253"/>
      <c r="D111" s="253"/>
      <c r="E111" s="253"/>
      <c r="F111" s="253"/>
      <c r="G111" s="253"/>
      <c r="H111" s="253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</row>
    <row r="112" ht="14.25" spans="1:239">
      <c r="A112" s="31"/>
      <c r="B112" s="31"/>
      <c r="C112" s="253"/>
      <c r="D112" s="253"/>
      <c r="E112" s="253"/>
      <c r="F112" s="253"/>
      <c r="G112" s="253"/>
      <c r="H112" s="253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</row>
    <row r="113" ht="14.25" spans="1:239">
      <c r="A113" s="31"/>
      <c r="B113" s="31"/>
      <c r="C113" s="253"/>
      <c r="D113" s="253"/>
      <c r="E113" s="253"/>
      <c r="F113" s="253"/>
      <c r="G113" s="253"/>
      <c r="H113" s="253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</row>
    <row r="114" ht="14.25" spans="1:239">
      <c r="A114" s="31"/>
      <c r="B114" s="31"/>
      <c r="C114" s="253"/>
      <c r="D114" s="253"/>
      <c r="E114" s="253"/>
      <c r="F114" s="253"/>
      <c r="G114" s="253"/>
      <c r="H114" s="253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</row>
    <row r="115" ht="14.25" spans="1:239">
      <c r="A115" s="31"/>
      <c r="B115" s="31"/>
      <c r="C115" s="253"/>
      <c r="D115" s="253"/>
      <c r="E115" s="253"/>
      <c r="F115" s="253"/>
      <c r="G115" s="253"/>
      <c r="H115" s="253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</row>
    <row r="116" ht="14.25" spans="1:239">
      <c r="A116" s="31"/>
      <c r="B116" s="31"/>
      <c r="C116" s="253"/>
      <c r="D116" s="253"/>
      <c r="E116" s="253"/>
      <c r="F116" s="253"/>
      <c r="G116" s="253"/>
      <c r="H116" s="253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</row>
    <row r="117" ht="14.25" spans="1:239">
      <c r="A117" s="31"/>
      <c r="B117" s="31"/>
      <c r="C117" s="253"/>
      <c r="D117" s="253"/>
      <c r="E117" s="253"/>
      <c r="F117" s="253"/>
      <c r="G117" s="253"/>
      <c r="H117" s="253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</row>
    <row r="118" ht="14.25" spans="1:239">
      <c r="A118" s="31"/>
      <c r="B118" s="31"/>
      <c r="C118" s="253"/>
      <c r="D118" s="253"/>
      <c r="E118" s="253"/>
      <c r="F118" s="253"/>
      <c r="G118" s="253"/>
      <c r="H118" s="253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</row>
    <row r="119" ht="14.25" spans="1:239">
      <c r="A119" s="31"/>
      <c r="B119" s="31"/>
      <c r="C119" s="253"/>
      <c r="D119" s="253"/>
      <c r="E119" s="253"/>
      <c r="F119" s="253"/>
      <c r="G119" s="253"/>
      <c r="H119" s="253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</row>
    <row r="120" ht="14.25" spans="1:239">
      <c r="A120" s="31"/>
      <c r="B120" s="31"/>
      <c r="C120" s="253"/>
      <c r="D120" s="253"/>
      <c r="E120" s="253"/>
      <c r="F120" s="253"/>
      <c r="G120" s="253"/>
      <c r="H120" s="253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</row>
    <row r="121" ht="14.25" spans="1:239">
      <c r="A121" s="31"/>
      <c r="B121" s="31"/>
      <c r="C121" s="253"/>
      <c r="D121" s="253"/>
      <c r="E121" s="253"/>
      <c r="F121" s="253"/>
      <c r="G121" s="253"/>
      <c r="H121" s="253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</row>
    <row r="122" ht="14.25" spans="1:239">
      <c r="A122" s="31"/>
      <c r="B122" s="31"/>
      <c r="C122" s="253"/>
      <c r="D122" s="253"/>
      <c r="E122" s="253"/>
      <c r="F122" s="253"/>
      <c r="G122" s="253"/>
      <c r="H122" s="253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</row>
    <row r="123" ht="14.25" spans="1:239">
      <c r="A123" s="31"/>
      <c r="B123" s="31"/>
      <c r="C123" s="253"/>
      <c r="D123" s="253"/>
      <c r="E123" s="253"/>
      <c r="F123" s="253"/>
      <c r="G123" s="253"/>
      <c r="H123" s="253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</row>
    <row r="124" ht="14.25" spans="1:239">
      <c r="A124" s="31"/>
      <c r="B124" s="31"/>
      <c r="C124" s="253"/>
      <c r="D124" s="253"/>
      <c r="E124" s="253"/>
      <c r="F124" s="253"/>
      <c r="G124" s="253"/>
      <c r="H124" s="253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</row>
    <row r="125" ht="14.25" spans="1:239">
      <c r="A125" s="31"/>
      <c r="B125" s="31"/>
      <c r="C125" s="253"/>
      <c r="D125" s="253"/>
      <c r="E125" s="253"/>
      <c r="F125" s="253"/>
      <c r="G125" s="253"/>
      <c r="H125" s="253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</row>
    <row r="126" ht="14.25" spans="1:239">
      <c r="A126" s="31"/>
      <c r="B126" s="31"/>
      <c r="C126" s="253"/>
      <c r="D126" s="253"/>
      <c r="E126" s="253"/>
      <c r="F126" s="253"/>
      <c r="G126" s="253"/>
      <c r="H126" s="253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</row>
    <row r="127" ht="14.25" spans="1:239">
      <c r="A127" s="31"/>
      <c r="B127" s="31"/>
      <c r="C127" s="253"/>
      <c r="D127" s="253"/>
      <c r="E127" s="253"/>
      <c r="F127" s="253"/>
      <c r="G127" s="253"/>
      <c r="H127" s="253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</row>
    <row r="128" ht="14.25" spans="1:239">
      <c r="A128" s="31"/>
      <c r="B128" s="31"/>
      <c r="C128" s="253"/>
      <c r="D128" s="253"/>
      <c r="E128" s="253"/>
      <c r="F128" s="253"/>
      <c r="G128" s="253"/>
      <c r="H128" s="253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</row>
    <row r="129" ht="14.25" spans="1:239">
      <c r="A129" s="31"/>
      <c r="B129" s="31"/>
      <c r="C129" s="253"/>
      <c r="D129" s="253"/>
      <c r="E129" s="253"/>
      <c r="F129" s="253"/>
      <c r="G129" s="253"/>
      <c r="H129" s="253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</row>
    <row r="130" ht="14.25" spans="1:239">
      <c r="A130" s="31"/>
      <c r="B130" s="31"/>
      <c r="C130" s="253"/>
      <c r="D130" s="253"/>
      <c r="E130" s="253"/>
      <c r="F130" s="253"/>
      <c r="G130" s="253"/>
      <c r="H130" s="253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</row>
    <row r="131" ht="14.25" spans="1:239">
      <c r="A131" s="31"/>
      <c r="B131" s="31"/>
      <c r="C131" s="253"/>
      <c r="D131" s="253"/>
      <c r="E131" s="253"/>
      <c r="F131" s="253"/>
      <c r="G131" s="253"/>
      <c r="H131" s="253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</row>
    <row r="132" ht="14.25" spans="1:239">
      <c r="A132" s="31"/>
      <c r="B132" s="31"/>
      <c r="C132" s="253"/>
      <c r="D132" s="253"/>
      <c r="E132" s="253"/>
      <c r="F132" s="253"/>
      <c r="G132" s="253"/>
      <c r="H132" s="253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</row>
    <row r="133" ht="14.25" spans="1:239">
      <c r="A133" s="31"/>
      <c r="B133" s="31"/>
      <c r="C133" s="253"/>
      <c r="D133" s="253"/>
      <c r="E133" s="253"/>
      <c r="F133" s="253"/>
      <c r="G133" s="253"/>
      <c r="H133" s="253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</row>
    <row r="134" ht="14.25" spans="1:239">
      <c r="A134" s="31"/>
      <c r="B134" s="31"/>
      <c r="C134" s="253"/>
      <c r="D134" s="253"/>
      <c r="E134" s="253"/>
      <c r="F134" s="253"/>
      <c r="G134" s="253"/>
      <c r="H134" s="253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</row>
    <row r="135" ht="14.25" spans="1:239">
      <c r="A135" s="31"/>
      <c r="B135" s="31"/>
      <c r="C135" s="253"/>
      <c r="D135" s="253"/>
      <c r="E135" s="253"/>
      <c r="F135" s="253"/>
      <c r="G135" s="253"/>
      <c r="H135" s="253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</row>
    <row r="136" ht="14.25" spans="1:239">
      <c r="A136" s="31"/>
      <c r="B136" s="31"/>
      <c r="C136" s="253"/>
      <c r="D136" s="253"/>
      <c r="E136" s="253"/>
      <c r="F136" s="253"/>
      <c r="G136" s="253"/>
      <c r="H136" s="253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</row>
    <row r="137" ht="14.25" spans="1:239">
      <c r="A137" s="31"/>
      <c r="B137" s="31"/>
      <c r="C137" s="253"/>
      <c r="D137" s="253"/>
      <c r="E137" s="253"/>
      <c r="F137" s="253"/>
      <c r="G137" s="253"/>
      <c r="H137" s="253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</row>
    <row r="138" ht="14.25" spans="1:239">
      <c r="A138" s="31"/>
      <c r="B138" s="31"/>
      <c r="C138" s="253"/>
      <c r="D138" s="253"/>
      <c r="E138" s="253"/>
      <c r="F138" s="253"/>
      <c r="G138" s="253"/>
      <c r="H138" s="253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</row>
    <row r="139" ht="14.25" spans="1:239">
      <c r="A139" s="31"/>
      <c r="B139" s="31"/>
      <c r="C139" s="253"/>
      <c r="D139" s="253"/>
      <c r="E139" s="253"/>
      <c r="F139" s="253"/>
      <c r="G139" s="253"/>
      <c r="H139" s="253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</row>
    <row r="140" ht="14.25" spans="1:239">
      <c r="A140" s="31"/>
      <c r="B140" s="31"/>
      <c r="C140" s="253"/>
      <c r="D140" s="253"/>
      <c r="E140" s="253"/>
      <c r="F140" s="253"/>
      <c r="G140" s="253"/>
      <c r="H140" s="253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</row>
    <row r="141" ht="14.25" spans="1:239">
      <c r="A141" s="31"/>
      <c r="B141" s="31"/>
      <c r="C141" s="253"/>
      <c r="D141" s="253"/>
      <c r="E141" s="253"/>
      <c r="F141" s="253"/>
      <c r="G141" s="253"/>
      <c r="H141" s="253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</row>
    <row r="142" ht="14.25" spans="1:239">
      <c r="A142" s="31"/>
      <c r="B142" s="31"/>
      <c r="C142" s="253"/>
      <c r="D142" s="253"/>
      <c r="E142" s="253"/>
      <c r="F142" s="253"/>
      <c r="G142" s="253"/>
      <c r="H142" s="253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</row>
    <row r="143" ht="14.25" spans="1:239">
      <c r="A143" s="31"/>
      <c r="B143" s="31"/>
      <c r="C143" s="253"/>
      <c r="D143" s="253"/>
      <c r="E143" s="253"/>
      <c r="F143" s="253"/>
      <c r="G143" s="253"/>
      <c r="H143" s="253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</row>
    <row r="144" ht="14.25" spans="1:239">
      <c r="A144" s="31"/>
      <c r="B144" s="31"/>
      <c r="C144" s="253"/>
      <c r="D144" s="253"/>
      <c r="E144" s="253"/>
      <c r="F144" s="253"/>
      <c r="G144" s="253"/>
      <c r="H144" s="253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</row>
    <row r="145" ht="14.25" spans="1:239">
      <c r="A145" s="31"/>
      <c r="B145" s="31"/>
      <c r="C145" s="253"/>
      <c r="D145" s="253"/>
      <c r="E145" s="253"/>
      <c r="F145" s="253"/>
      <c r="G145" s="253"/>
      <c r="H145" s="253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</row>
    <row r="146" ht="14.25" spans="1:239">
      <c r="A146" s="31"/>
      <c r="B146" s="31"/>
      <c r="C146" s="253"/>
      <c r="D146" s="253"/>
      <c r="E146" s="253"/>
      <c r="F146" s="253"/>
      <c r="G146" s="253"/>
      <c r="H146" s="253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</row>
    <row r="147" ht="14.25" spans="1:239">
      <c r="A147" s="31"/>
      <c r="B147" s="31"/>
      <c r="C147" s="253"/>
      <c r="D147" s="253"/>
      <c r="E147" s="253"/>
      <c r="F147" s="253"/>
      <c r="G147" s="253"/>
      <c r="H147" s="253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</row>
    <row r="148" ht="14.25" spans="1:239">
      <c r="A148" s="31"/>
      <c r="B148" s="31"/>
      <c r="C148" s="253"/>
      <c r="D148" s="253"/>
      <c r="E148" s="253"/>
      <c r="F148" s="253"/>
      <c r="G148" s="253"/>
      <c r="H148" s="253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</row>
    <row r="149" ht="14.25" spans="1:239">
      <c r="A149" s="31"/>
      <c r="B149" s="31"/>
      <c r="C149" s="253"/>
      <c r="D149" s="253"/>
      <c r="E149" s="253"/>
      <c r="F149" s="253"/>
      <c r="G149" s="253"/>
      <c r="H149" s="253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</row>
    <row r="150" ht="14.25" spans="1:239">
      <c r="A150" s="31"/>
      <c r="B150" s="31"/>
      <c r="C150" s="253"/>
      <c r="D150" s="253"/>
      <c r="E150" s="253"/>
      <c r="F150" s="253"/>
      <c r="G150" s="253"/>
      <c r="H150" s="253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</row>
    <row r="151" ht="14.25" spans="1:239">
      <c r="A151" s="31"/>
      <c r="B151" s="31"/>
      <c r="C151" s="253"/>
      <c r="D151" s="253"/>
      <c r="E151" s="253"/>
      <c r="F151" s="253"/>
      <c r="G151" s="253"/>
      <c r="H151" s="253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</row>
    <row r="152" ht="14.25" spans="1:239">
      <c r="A152" s="31"/>
      <c r="B152" s="31"/>
      <c r="C152" s="253"/>
      <c r="D152" s="253"/>
      <c r="E152" s="253"/>
      <c r="F152" s="253"/>
      <c r="G152" s="253"/>
      <c r="H152" s="253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</row>
    <row r="153" ht="14.25" spans="1:239">
      <c r="A153" s="31"/>
      <c r="B153" s="31"/>
      <c r="C153" s="253"/>
      <c r="D153" s="253"/>
      <c r="E153" s="253"/>
      <c r="F153" s="253"/>
      <c r="G153" s="253"/>
      <c r="H153" s="253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</row>
    <row r="154" ht="14.25" spans="1:239">
      <c r="A154" s="31"/>
      <c r="B154" s="31"/>
      <c r="C154" s="253"/>
      <c r="D154" s="253"/>
      <c r="E154" s="253"/>
      <c r="F154" s="253"/>
      <c r="G154" s="253"/>
      <c r="H154" s="253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</row>
    <row r="155" ht="14.25" spans="1:239">
      <c r="A155" s="31"/>
      <c r="B155" s="31"/>
      <c r="C155" s="253"/>
      <c r="D155" s="253"/>
      <c r="E155" s="253"/>
      <c r="F155" s="253"/>
      <c r="G155" s="253"/>
      <c r="H155" s="253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</row>
    <row r="156" ht="14.25" spans="1:239">
      <c r="A156" s="31"/>
      <c r="B156" s="31"/>
      <c r="C156" s="253"/>
      <c r="D156" s="253"/>
      <c r="E156" s="253"/>
      <c r="F156" s="253"/>
      <c r="G156" s="253"/>
      <c r="H156" s="253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</row>
    <row r="157" ht="14.25" spans="1:239">
      <c r="A157" s="31"/>
      <c r="B157" s="31"/>
      <c r="C157" s="253"/>
      <c r="D157" s="253"/>
      <c r="E157" s="253"/>
      <c r="F157" s="253"/>
      <c r="G157" s="253"/>
      <c r="H157" s="253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</row>
    <row r="158" ht="14.25" spans="1:239">
      <c r="A158" s="31"/>
      <c r="B158" s="31"/>
      <c r="C158" s="253"/>
      <c r="D158" s="253"/>
      <c r="E158" s="253"/>
      <c r="F158" s="253"/>
      <c r="G158" s="253"/>
      <c r="H158" s="253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</row>
    <row r="159" ht="14.25" spans="1:239">
      <c r="A159" s="31"/>
      <c r="B159" s="31"/>
      <c r="C159" s="253"/>
      <c r="D159" s="253"/>
      <c r="E159" s="253"/>
      <c r="F159" s="253"/>
      <c r="G159" s="253"/>
      <c r="H159" s="253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</row>
    <row r="160" ht="14.25" spans="1:239">
      <c r="A160" s="31"/>
      <c r="B160" s="31"/>
      <c r="C160" s="253"/>
      <c r="D160" s="253"/>
      <c r="E160" s="253"/>
      <c r="F160" s="253"/>
      <c r="G160" s="253"/>
      <c r="H160" s="253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</row>
    <row r="161" ht="14.25" spans="1:239">
      <c r="A161" s="31"/>
      <c r="B161" s="31"/>
      <c r="C161" s="253"/>
      <c r="D161" s="253"/>
      <c r="E161" s="253"/>
      <c r="F161" s="253"/>
      <c r="G161" s="253"/>
      <c r="H161" s="253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</row>
    <row r="162" ht="14.25" spans="1:239">
      <c r="A162" s="31"/>
      <c r="B162" s="31"/>
      <c r="C162" s="253"/>
      <c r="D162" s="253"/>
      <c r="E162" s="253"/>
      <c r="F162" s="253"/>
      <c r="G162" s="253"/>
      <c r="H162" s="253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</row>
    <row r="163" ht="14.25" spans="1:239">
      <c r="A163" s="31"/>
      <c r="B163" s="31"/>
      <c r="C163" s="253"/>
      <c r="D163" s="253"/>
      <c r="E163" s="253"/>
      <c r="F163" s="253"/>
      <c r="G163" s="253"/>
      <c r="H163" s="253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</row>
    <row r="164" ht="14.25" spans="1:239">
      <c r="A164" s="31"/>
      <c r="B164" s="31"/>
      <c r="C164" s="253"/>
      <c r="D164" s="253"/>
      <c r="E164" s="253"/>
      <c r="F164" s="253"/>
      <c r="G164" s="253"/>
      <c r="H164" s="253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</row>
    <row r="165" ht="14.25" spans="1:239">
      <c r="A165" s="31"/>
      <c r="B165" s="31"/>
      <c r="C165" s="253"/>
      <c r="D165" s="253"/>
      <c r="E165" s="253"/>
      <c r="F165" s="253"/>
      <c r="G165" s="253"/>
      <c r="H165" s="253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</row>
    <row r="166" ht="14.25" spans="1:239">
      <c r="A166" s="31"/>
      <c r="B166" s="31"/>
      <c r="C166" s="253"/>
      <c r="D166" s="253"/>
      <c r="E166" s="253"/>
      <c r="F166" s="253"/>
      <c r="G166" s="253"/>
      <c r="H166" s="253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</row>
    <row r="167" ht="14.25" spans="1:239">
      <c r="A167" s="31"/>
      <c r="B167" s="31"/>
      <c r="C167" s="253"/>
      <c r="D167" s="253"/>
      <c r="E167" s="253"/>
      <c r="F167" s="253"/>
      <c r="G167" s="253"/>
      <c r="H167" s="253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</row>
    <row r="168" ht="14.25" spans="1:239">
      <c r="A168" s="31"/>
      <c r="B168" s="31"/>
      <c r="C168" s="253"/>
      <c r="D168" s="253"/>
      <c r="E168" s="253"/>
      <c r="F168" s="253"/>
      <c r="G168" s="253"/>
      <c r="H168" s="253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</row>
    <row r="169" ht="14.25" spans="1:239">
      <c r="A169" s="31"/>
      <c r="B169" s="31"/>
      <c r="C169" s="253"/>
      <c r="D169" s="253"/>
      <c r="E169" s="253"/>
      <c r="F169" s="253"/>
      <c r="G169" s="253"/>
      <c r="H169" s="253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</row>
    <row r="170" ht="14.25" spans="1:239">
      <c r="A170" s="31"/>
      <c r="B170" s="31"/>
      <c r="C170" s="253"/>
      <c r="D170" s="253"/>
      <c r="E170" s="253"/>
      <c r="F170" s="253"/>
      <c r="G170" s="253"/>
      <c r="H170" s="253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</row>
    <row r="171" ht="14.25" spans="1:239">
      <c r="A171" s="31"/>
      <c r="B171" s="31"/>
      <c r="C171" s="253"/>
      <c r="D171" s="253"/>
      <c r="E171" s="253"/>
      <c r="F171" s="253"/>
      <c r="G171" s="253"/>
      <c r="H171" s="253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</row>
    <row r="172" ht="14.25" spans="1:239">
      <c r="A172" s="31"/>
      <c r="B172" s="31"/>
      <c r="C172" s="253"/>
      <c r="D172" s="253"/>
      <c r="E172" s="253"/>
      <c r="F172" s="253"/>
      <c r="G172" s="253"/>
      <c r="H172" s="253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</row>
    <row r="173" ht="14.25" spans="1:239">
      <c r="A173" s="31"/>
      <c r="B173" s="31"/>
      <c r="C173" s="253"/>
      <c r="D173" s="253"/>
      <c r="E173" s="253"/>
      <c r="F173" s="253"/>
      <c r="G173" s="253"/>
      <c r="H173" s="253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</row>
    <row r="174" ht="14.25" spans="1:239">
      <c r="A174" s="31"/>
      <c r="B174" s="31"/>
      <c r="C174" s="253"/>
      <c r="D174" s="253"/>
      <c r="E174" s="253"/>
      <c r="F174" s="253"/>
      <c r="G174" s="253"/>
      <c r="H174" s="253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</row>
    <row r="175" ht="14.25" spans="1:239">
      <c r="A175" s="31"/>
      <c r="B175" s="31"/>
      <c r="C175" s="253"/>
      <c r="D175" s="253"/>
      <c r="E175" s="253"/>
      <c r="F175" s="253"/>
      <c r="G175" s="253"/>
      <c r="H175" s="253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</row>
    <row r="176" ht="14.25" spans="1:239">
      <c r="A176" s="31"/>
      <c r="B176" s="31"/>
      <c r="C176" s="253"/>
      <c r="D176" s="253"/>
      <c r="E176" s="253"/>
      <c r="F176" s="253"/>
      <c r="G176" s="253"/>
      <c r="H176" s="253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</row>
    <row r="177" ht="14.25" spans="1:239">
      <c r="A177" s="31"/>
      <c r="B177" s="31"/>
      <c r="C177" s="253"/>
      <c r="D177" s="253"/>
      <c r="E177" s="253"/>
      <c r="F177" s="253"/>
      <c r="G177" s="253"/>
      <c r="H177" s="253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</row>
    <row r="178" ht="14.25" spans="1:239">
      <c r="A178" s="31"/>
      <c r="B178" s="31"/>
      <c r="C178" s="253"/>
      <c r="D178" s="253"/>
      <c r="E178" s="253"/>
      <c r="F178" s="253"/>
      <c r="G178" s="253"/>
      <c r="H178" s="253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</row>
    <row r="179" ht="14.25" spans="1:239">
      <c r="A179" s="31"/>
      <c r="B179" s="31"/>
      <c r="C179" s="253"/>
      <c r="D179" s="253"/>
      <c r="E179" s="253"/>
      <c r="F179" s="253"/>
      <c r="G179" s="253"/>
      <c r="H179" s="253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</row>
    <row r="180" ht="14.25" spans="1:239">
      <c r="A180" s="31"/>
      <c r="B180" s="31"/>
      <c r="C180" s="253"/>
      <c r="D180" s="253"/>
      <c r="E180" s="253"/>
      <c r="F180" s="253"/>
      <c r="G180" s="253"/>
      <c r="H180" s="253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</row>
    <row r="181" ht="14.25" spans="1:239">
      <c r="A181" s="31"/>
      <c r="B181" s="31"/>
      <c r="C181" s="253"/>
      <c r="D181" s="253"/>
      <c r="E181" s="253"/>
      <c r="F181" s="253"/>
      <c r="G181" s="253"/>
      <c r="H181" s="253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</row>
    <row r="182" ht="14.25" spans="1:239">
      <c r="A182" s="31"/>
      <c r="B182" s="31"/>
      <c r="C182" s="253"/>
      <c r="D182" s="253"/>
      <c r="E182" s="253"/>
      <c r="F182" s="253"/>
      <c r="G182" s="253"/>
      <c r="H182" s="253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</row>
    <row r="183" ht="14.25" spans="1:239">
      <c r="A183" s="31"/>
      <c r="B183" s="31"/>
      <c r="C183" s="253"/>
      <c r="D183" s="253"/>
      <c r="E183" s="253"/>
      <c r="F183" s="253"/>
      <c r="G183" s="253"/>
      <c r="H183" s="253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</row>
    <row r="184" ht="14.25" spans="1:239">
      <c r="A184" s="31"/>
      <c r="B184" s="31"/>
      <c r="C184" s="253"/>
      <c r="D184" s="253"/>
      <c r="E184" s="253"/>
      <c r="F184" s="253"/>
      <c r="G184" s="253"/>
      <c r="H184" s="253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</row>
    <row r="185" ht="14.25" spans="1:239">
      <c r="A185" s="31"/>
      <c r="B185" s="31"/>
      <c r="C185" s="253"/>
      <c r="D185" s="253"/>
      <c r="E185" s="253"/>
      <c r="F185" s="253"/>
      <c r="G185" s="253"/>
      <c r="H185" s="253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</row>
    <row r="186" ht="14.25" spans="1:239">
      <c r="A186" s="31"/>
      <c r="B186" s="31"/>
      <c r="C186" s="253"/>
      <c r="D186" s="253"/>
      <c r="E186" s="253"/>
      <c r="F186" s="253"/>
      <c r="G186" s="253"/>
      <c r="H186" s="253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</row>
    <row r="187" ht="14.25" spans="1:239">
      <c r="A187" s="31"/>
      <c r="B187" s="31"/>
      <c r="C187" s="253"/>
      <c r="D187" s="253"/>
      <c r="E187" s="253"/>
      <c r="F187" s="253"/>
      <c r="G187" s="253"/>
      <c r="H187" s="253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</row>
    <row r="188" ht="14.25" spans="1:239">
      <c r="A188" s="31"/>
      <c r="B188" s="31"/>
      <c r="C188" s="253"/>
      <c r="D188" s="253"/>
      <c r="E188" s="253"/>
      <c r="F188" s="253"/>
      <c r="G188" s="253"/>
      <c r="H188" s="253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</row>
    <row r="189" ht="14.25" spans="1:239">
      <c r="A189" s="31"/>
      <c r="B189" s="31"/>
      <c r="C189" s="253"/>
      <c r="D189" s="253"/>
      <c r="E189" s="253"/>
      <c r="F189" s="253"/>
      <c r="G189" s="253"/>
      <c r="H189" s="253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</row>
    <row r="190" ht="14.25" spans="1:239">
      <c r="A190" s="31"/>
      <c r="B190" s="31"/>
      <c r="C190" s="253"/>
      <c r="D190" s="253"/>
      <c r="E190" s="253"/>
      <c r="F190" s="253"/>
      <c r="G190" s="253"/>
      <c r="H190" s="253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</row>
    <row r="191" ht="14.25" spans="1:239">
      <c r="A191" s="31"/>
      <c r="B191" s="31"/>
      <c r="C191" s="253"/>
      <c r="D191" s="253"/>
      <c r="E191" s="253"/>
      <c r="F191" s="253"/>
      <c r="G191" s="253"/>
      <c r="H191" s="253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</row>
    <row r="192" ht="14.25" spans="1:239">
      <c r="A192" s="31"/>
      <c r="B192" s="31"/>
      <c r="C192" s="253"/>
      <c r="D192" s="253"/>
      <c r="E192" s="253"/>
      <c r="F192" s="253"/>
      <c r="G192" s="253"/>
      <c r="H192" s="253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</row>
    <row r="193" ht="14.25" spans="1:239">
      <c r="A193" s="31"/>
      <c r="B193" s="31"/>
      <c r="C193" s="253"/>
      <c r="D193" s="253"/>
      <c r="E193" s="253"/>
      <c r="F193" s="253"/>
      <c r="G193" s="253"/>
      <c r="H193" s="253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</row>
    <row r="194" ht="14.25" spans="1:239">
      <c r="A194" s="31"/>
      <c r="B194" s="31"/>
      <c r="C194" s="253"/>
      <c r="D194" s="253"/>
      <c r="E194" s="253"/>
      <c r="F194" s="253"/>
      <c r="G194" s="253"/>
      <c r="H194" s="253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</row>
    <row r="195" ht="14.25" spans="1:239">
      <c r="A195" s="31"/>
      <c r="B195" s="31"/>
      <c r="C195" s="253"/>
      <c r="D195" s="253"/>
      <c r="E195" s="253"/>
      <c r="F195" s="253"/>
      <c r="G195" s="253"/>
      <c r="H195" s="253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</row>
    <row r="196" ht="14.25" spans="1:239">
      <c r="A196" s="31"/>
      <c r="B196" s="31"/>
      <c r="C196" s="253"/>
      <c r="D196" s="253"/>
      <c r="E196" s="253"/>
      <c r="F196" s="253"/>
      <c r="G196" s="253"/>
      <c r="H196" s="253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</row>
    <row r="197" ht="14.25" spans="1:239">
      <c r="A197" s="31"/>
      <c r="B197" s="31"/>
      <c r="C197" s="253"/>
      <c r="D197" s="253"/>
      <c r="E197" s="253"/>
      <c r="F197" s="253"/>
      <c r="G197" s="253"/>
      <c r="H197" s="253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</row>
    <row r="198" ht="14.25" spans="1:239">
      <c r="A198" s="31"/>
      <c r="B198" s="31"/>
      <c r="C198" s="253"/>
      <c r="D198" s="253"/>
      <c r="E198" s="253"/>
      <c r="F198" s="253"/>
      <c r="G198" s="253"/>
      <c r="H198" s="253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</row>
    <row r="199" ht="14.25" spans="1:239">
      <c r="A199" s="31"/>
      <c r="B199" s="31"/>
      <c r="C199" s="253"/>
      <c r="D199" s="253"/>
      <c r="E199" s="253"/>
      <c r="F199" s="253"/>
      <c r="G199" s="253"/>
      <c r="H199" s="253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</row>
    <row r="200" ht="14.25" spans="1:239">
      <c r="A200" s="31"/>
      <c r="B200" s="31"/>
      <c r="C200" s="253"/>
      <c r="D200" s="253"/>
      <c r="E200" s="253"/>
      <c r="F200" s="253"/>
      <c r="G200" s="253"/>
      <c r="H200" s="253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</row>
    <row r="201" ht="14.25" spans="1:239">
      <c r="A201" s="31"/>
      <c r="B201" s="31"/>
      <c r="C201" s="253"/>
      <c r="D201" s="253"/>
      <c r="E201" s="253"/>
      <c r="F201" s="253"/>
      <c r="G201" s="253"/>
      <c r="H201" s="253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</row>
    <row r="202" ht="14.25" spans="1:239">
      <c r="A202" s="31"/>
      <c r="B202" s="31"/>
      <c r="C202" s="253"/>
      <c r="D202" s="253"/>
      <c r="E202" s="253"/>
      <c r="F202" s="253"/>
      <c r="G202" s="253"/>
      <c r="H202" s="253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</row>
    <row r="203" ht="14.25" spans="1:239">
      <c r="A203" s="31"/>
      <c r="B203" s="31"/>
      <c r="C203" s="253"/>
      <c r="D203" s="253"/>
      <c r="E203" s="253"/>
      <c r="F203" s="253"/>
      <c r="G203" s="253"/>
      <c r="H203" s="253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</row>
    <row r="204" ht="14.25" spans="1:239">
      <c r="A204" s="31"/>
      <c r="B204" s="31"/>
      <c r="C204" s="253"/>
      <c r="D204" s="253"/>
      <c r="E204" s="253"/>
      <c r="F204" s="253"/>
      <c r="G204" s="253"/>
      <c r="H204" s="253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</row>
    <row r="205" ht="14.25" spans="1:239">
      <c r="A205" s="31"/>
      <c r="B205" s="31"/>
      <c r="C205" s="253"/>
      <c r="D205" s="253"/>
      <c r="E205" s="253"/>
      <c r="F205" s="253"/>
      <c r="G205" s="253"/>
      <c r="H205" s="253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</row>
    <row r="206" ht="14.25" spans="1:239">
      <c r="A206" s="31"/>
      <c r="B206" s="31"/>
      <c r="C206" s="253"/>
      <c r="D206" s="253"/>
      <c r="E206" s="253"/>
      <c r="F206" s="253"/>
      <c r="G206" s="253"/>
      <c r="H206" s="253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</row>
    <row r="207" ht="14.25" spans="1:239">
      <c r="A207" s="31"/>
      <c r="B207" s="31"/>
      <c r="C207" s="253"/>
      <c r="D207" s="253"/>
      <c r="E207" s="253"/>
      <c r="F207" s="253"/>
      <c r="G207" s="253"/>
      <c r="H207" s="253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</row>
    <row r="208" ht="14.25" spans="1:239">
      <c r="A208" s="31"/>
      <c r="B208" s="31"/>
      <c r="C208" s="253"/>
      <c r="D208" s="253"/>
      <c r="E208" s="253"/>
      <c r="F208" s="253"/>
      <c r="G208" s="253"/>
      <c r="H208" s="253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</row>
    <row r="209" ht="14.25" spans="1:239">
      <c r="A209" s="31"/>
      <c r="B209" s="31"/>
      <c r="C209" s="253"/>
      <c r="D209" s="253"/>
      <c r="E209" s="253"/>
      <c r="F209" s="253"/>
      <c r="G209" s="253"/>
      <c r="H209" s="253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</row>
    <row r="210" ht="14.25" spans="1:239">
      <c r="A210" s="31"/>
      <c r="B210" s="31"/>
      <c r="C210" s="253"/>
      <c r="D210" s="253"/>
      <c r="E210" s="253"/>
      <c r="F210" s="253"/>
      <c r="G210" s="253"/>
      <c r="H210" s="253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</row>
    <row r="211" ht="14.25" spans="1:239">
      <c r="A211" s="31"/>
      <c r="B211" s="31"/>
      <c r="C211" s="253"/>
      <c r="D211" s="253"/>
      <c r="E211" s="253"/>
      <c r="F211" s="253"/>
      <c r="G211" s="253"/>
      <c r="H211" s="253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</row>
    <row r="212" ht="14.25" spans="1:239">
      <c r="A212" s="31"/>
      <c r="B212" s="31"/>
      <c r="C212" s="253"/>
      <c r="D212" s="253"/>
      <c r="E212" s="253"/>
      <c r="F212" s="253"/>
      <c r="G212" s="253"/>
      <c r="H212" s="253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</row>
    <row r="213" ht="14.25" spans="1:239">
      <c r="A213" s="31"/>
      <c r="B213" s="31"/>
      <c r="C213" s="253"/>
      <c r="D213" s="253"/>
      <c r="E213" s="253"/>
      <c r="F213" s="253"/>
      <c r="G213" s="253"/>
      <c r="H213" s="253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</row>
    <row r="214" ht="14.25" spans="1:239">
      <c r="A214" s="31"/>
      <c r="B214" s="31"/>
      <c r="C214" s="253"/>
      <c r="D214" s="253"/>
      <c r="E214" s="253"/>
      <c r="F214" s="253"/>
      <c r="G214" s="253"/>
      <c r="H214" s="253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</row>
    <row r="215" ht="14.25" spans="1:239">
      <c r="A215" s="31"/>
      <c r="B215" s="31"/>
      <c r="C215" s="253"/>
      <c r="D215" s="253"/>
      <c r="E215" s="253"/>
      <c r="F215" s="253"/>
      <c r="G215" s="253"/>
      <c r="H215" s="253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</row>
    <row r="216" ht="14.25" spans="1:239">
      <c r="A216" s="31"/>
      <c r="B216" s="31"/>
      <c r="C216" s="253"/>
      <c r="D216" s="253"/>
      <c r="E216" s="253"/>
      <c r="F216" s="253"/>
      <c r="G216" s="253"/>
      <c r="H216" s="253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</row>
    <row r="217" ht="14.25" spans="1:239">
      <c r="A217" s="31"/>
      <c r="B217" s="31"/>
      <c r="C217" s="253"/>
      <c r="D217" s="253"/>
      <c r="E217" s="253"/>
      <c r="F217" s="253"/>
      <c r="G217" s="253"/>
      <c r="H217" s="253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</row>
    <row r="218" ht="14.25" spans="1:239">
      <c r="A218" s="31"/>
      <c r="B218" s="31"/>
      <c r="C218" s="253"/>
      <c r="D218" s="253"/>
      <c r="E218" s="253"/>
      <c r="F218" s="253"/>
      <c r="G218" s="253"/>
      <c r="H218" s="253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</row>
    <row r="219" ht="14.25" spans="1:239">
      <c r="A219" s="31"/>
      <c r="B219" s="31"/>
      <c r="C219" s="253"/>
      <c r="D219" s="253"/>
      <c r="E219" s="253"/>
      <c r="F219" s="253"/>
      <c r="G219" s="253"/>
      <c r="H219" s="253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</row>
    <row r="220" ht="14.25" spans="1:239">
      <c r="A220" s="31"/>
      <c r="B220" s="31"/>
      <c r="C220" s="253"/>
      <c r="D220" s="253"/>
      <c r="E220" s="253"/>
      <c r="F220" s="253"/>
      <c r="G220" s="253"/>
      <c r="H220" s="253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</row>
    <row r="221" ht="14.25" spans="1:239">
      <c r="A221" s="31"/>
      <c r="B221" s="31"/>
      <c r="C221" s="253"/>
      <c r="D221" s="253"/>
      <c r="E221" s="253"/>
      <c r="F221" s="253"/>
      <c r="G221" s="253"/>
      <c r="H221" s="253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</row>
    <row r="222" ht="14.25" spans="1:239">
      <c r="A222" s="31"/>
      <c r="B222" s="31"/>
      <c r="C222" s="253"/>
      <c r="D222" s="253"/>
      <c r="E222" s="253"/>
      <c r="F222" s="253"/>
      <c r="G222" s="253"/>
      <c r="H222" s="253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</row>
    <row r="223" ht="14.25" spans="1:239">
      <c r="A223" s="31"/>
      <c r="B223" s="31"/>
      <c r="C223" s="253"/>
      <c r="D223" s="253"/>
      <c r="E223" s="253"/>
      <c r="F223" s="253"/>
      <c r="G223" s="253"/>
      <c r="H223" s="253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</row>
    <row r="224" ht="14.25" spans="1:239">
      <c r="A224" s="31"/>
      <c r="B224" s="31"/>
      <c r="C224" s="253"/>
      <c r="D224" s="253"/>
      <c r="E224" s="253"/>
      <c r="F224" s="253"/>
      <c r="G224" s="253"/>
      <c r="H224" s="253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</row>
    <row r="225" ht="14.25" spans="1:239">
      <c r="A225" s="31"/>
      <c r="B225" s="31"/>
      <c r="C225" s="253"/>
      <c r="D225" s="253"/>
      <c r="E225" s="253"/>
      <c r="F225" s="253"/>
      <c r="G225" s="253"/>
      <c r="H225" s="253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</row>
    <row r="226" ht="14.25" spans="1:239">
      <c r="A226" s="31"/>
      <c r="B226" s="31"/>
      <c r="C226" s="253"/>
      <c r="D226" s="253"/>
      <c r="E226" s="253"/>
      <c r="F226" s="253"/>
      <c r="G226" s="253"/>
      <c r="H226" s="253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</row>
    <row r="227" ht="14.25" spans="1:239">
      <c r="A227" s="31"/>
      <c r="B227" s="31"/>
      <c r="C227" s="253"/>
      <c r="D227" s="253"/>
      <c r="E227" s="253"/>
      <c r="F227" s="253"/>
      <c r="G227" s="253"/>
      <c r="H227" s="253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</row>
    <row r="228" ht="14.25" spans="1:239">
      <c r="A228" s="31"/>
      <c r="B228" s="31"/>
      <c r="C228" s="253"/>
      <c r="D228" s="253"/>
      <c r="E228" s="253"/>
      <c r="F228" s="253"/>
      <c r="G228" s="253"/>
      <c r="H228" s="253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</row>
    <row r="229" ht="14.25" spans="1:239">
      <c r="A229" s="31"/>
      <c r="B229" s="31"/>
      <c r="C229" s="253"/>
      <c r="D229" s="253"/>
      <c r="E229" s="253"/>
      <c r="F229" s="253"/>
      <c r="G229" s="253"/>
      <c r="H229" s="253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</row>
    <row r="230" ht="14.25" spans="1:239">
      <c r="A230" s="31"/>
      <c r="B230" s="31"/>
      <c r="C230" s="253"/>
      <c r="D230" s="253"/>
      <c r="E230" s="253"/>
      <c r="F230" s="253"/>
      <c r="G230" s="253"/>
      <c r="H230" s="253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</row>
    <row r="231" ht="14.25" spans="1:239">
      <c r="A231" s="31"/>
      <c r="B231" s="31"/>
      <c r="C231" s="253"/>
      <c r="D231" s="253"/>
      <c r="E231" s="253"/>
      <c r="F231" s="253"/>
      <c r="G231" s="253"/>
      <c r="H231" s="253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</row>
    <row r="232" ht="14.25" spans="1:239">
      <c r="A232" s="31"/>
      <c r="B232" s="31"/>
      <c r="C232" s="253"/>
      <c r="D232" s="253"/>
      <c r="E232" s="253"/>
      <c r="F232" s="253"/>
      <c r="G232" s="253"/>
      <c r="H232" s="253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</row>
    <row r="233" ht="14.25" spans="1:239">
      <c r="A233" s="31"/>
      <c r="B233" s="31"/>
      <c r="C233" s="253"/>
      <c r="D233" s="253"/>
      <c r="E233" s="253"/>
      <c r="F233" s="253"/>
      <c r="G233" s="253"/>
      <c r="H233" s="253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</row>
    <row r="234" ht="14.25" spans="1:239">
      <c r="A234" s="31"/>
      <c r="B234" s="31"/>
      <c r="C234" s="253"/>
      <c r="D234" s="253"/>
      <c r="E234" s="253"/>
      <c r="F234" s="253"/>
      <c r="G234" s="253"/>
      <c r="H234" s="253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</row>
    <row r="235" ht="14.25" spans="1:239">
      <c r="A235" s="31"/>
      <c r="B235" s="31"/>
      <c r="C235" s="253"/>
      <c r="D235" s="253"/>
      <c r="E235" s="253"/>
      <c r="F235" s="253"/>
      <c r="G235" s="253"/>
      <c r="H235" s="253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</row>
    <row r="236" ht="14.25" spans="1:239">
      <c r="A236" s="31"/>
      <c r="B236" s="31"/>
      <c r="C236" s="253"/>
      <c r="D236" s="253"/>
      <c r="E236" s="253"/>
      <c r="F236" s="253"/>
      <c r="G236" s="253"/>
      <c r="H236" s="253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</row>
    <row r="237" ht="14.25" spans="1:239">
      <c r="A237" s="31"/>
      <c r="B237" s="31"/>
      <c r="C237" s="253"/>
      <c r="D237" s="253"/>
      <c r="E237" s="253"/>
      <c r="F237" s="253"/>
      <c r="G237" s="253"/>
      <c r="H237" s="253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</row>
    <row r="238" ht="14.25" spans="1:239">
      <c r="A238" s="31"/>
      <c r="B238" s="31"/>
      <c r="C238" s="253"/>
      <c r="D238" s="253"/>
      <c r="E238" s="253"/>
      <c r="F238" s="253"/>
      <c r="G238" s="253"/>
      <c r="H238" s="253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</row>
    <row r="239" ht="14.25" spans="1:239">
      <c r="A239" s="31"/>
      <c r="B239" s="31"/>
      <c r="C239" s="253"/>
      <c r="D239" s="253"/>
      <c r="E239" s="253"/>
      <c r="F239" s="253"/>
      <c r="G239" s="253"/>
      <c r="H239" s="253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</row>
    <row r="240" ht="14.25" spans="1:239">
      <c r="A240" s="31"/>
      <c r="B240" s="31"/>
      <c r="C240" s="253"/>
      <c r="D240" s="253"/>
      <c r="E240" s="253"/>
      <c r="F240" s="253"/>
      <c r="G240" s="253"/>
      <c r="H240" s="253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</row>
    <row r="241" ht="14.25" spans="1:239">
      <c r="A241" s="31"/>
      <c r="B241" s="31"/>
      <c r="C241" s="253"/>
      <c r="D241" s="253"/>
      <c r="E241" s="253"/>
      <c r="F241" s="253"/>
      <c r="G241" s="253"/>
      <c r="H241" s="253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</row>
    <row r="242" ht="14.25" spans="1:239">
      <c r="A242" s="31"/>
      <c r="B242" s="31"/>
      <c r="C242" s="253"/>
      <c r="D242" s="253"/>
      <c r="E242" s="253"/>
      <c r="F242" s="253"/>
      <c r="G242" s="253"/>
      <c r="H242" s="253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</row>
    <row r="243" ht="14.25" spans="1:239">
      <c r="A243" s="31"/>
      <c r="B243" s="31"/>
      <c r="C243" s="253"/>
      <c r="D243" s="253"/>
      <c r="E243" s="253"/>
      <c r="F243" s="253"/>
      <c r="G243" s="253"/>
      <c r="H243" s="253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</row>
    <row r="244" ht="14.25" spans="1:239">
      <c r="A244" s="31"/>
      <c r="B244" s="31"/>
      <c r="C244" s="253"/>
      <c r="D244" s="253"/>
      <c r="E244" s="253"/>
      <c r="F244" s="253"/>
      <c r="G244" s="253"/>
      <c r="H244" s="253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</row>
    <row r="245" ht="14.25" spans="1:239">
      <c r="A245" s="31"/>
      <c r="B245" s="31"/>
      <c r="C245" s="253"/>
      <c r="D245" s="253"/>
      <c r="E245" s="253"/>
      <c r="F245" s="253"/>
      <c r="G245" s="253"/>
      <c r="H245" s="253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</row>
    <row r="246" ht="14.25" spans="1:239">
      <c r="A246" s="31"/>
      <c r="B246" s="31"/>
      <c r="C246" s="253"/>
      <c r="D246" s="253"/>
      <c r="E246" s="253"/>
      <c r="F246" s="253"/>
      <c r="G246" s="253"/>
      <c r="H246" s="253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</row>
    <row r="247" ht="14.25" spans="1:239">
      <c r="A247" s="31"/>
      <c r="B247" s="31"/>
      <c r="C247" s="253"/>
      <c r="D247" s="253"/>
      <c r="E247" s="253"/>
      <c r="F247" s="253"/>
      <c r="G247" s="253"/>
      <c r="H247" s="253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</row>
    <row r="248" ht="14.25" spans="1:239">
      <c r="A248" s="31"/>
      <c r="B248" s="31"/>
      <c r="C248" s="253"/>
      <c r="D248" s="253"/>
      <c r="E248" s="253"/>
      <c r="F248" s="253"/>
      <c r="G248" s="253"/>
      <c r="H248" s="253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</row>
    <row r="249" ht="14.25" spans="1:239">
      <c r="A249" s="31"/>
      <c r="B249" s="31"/>
      <c r="C249" s="253"/>
      <c r="D249" s="253"/>
      <c r="E249" s="253"/>
      <c r="F249" s="253"/>
      <c r="G249" s="253"/>
      <c r="H249" s="253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</row>
    <row r="250" ht="14.25" spans="1:239">
      <c r="A250" s="31"/>
      <c r="B250" s="31"/>
      <c r="C250" s="253"/>
      <c r="D250" s="253"/>
      <c r="E250" s="253"/>
      <c r="F250" s="253"/>
      <c r="G250" s="253"/>
      <c r="H250" s="253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</row>
    <row r="251" ht="14.25" spans="1:239">
      <c r="A251" s="31"/>
      <c r="B251" s="31"/>
      <c r="C251" s="253"/>
      <c r="D251" s="253"/>
      <c r="E251" s="253"/>
      <c r="F251" s="253"/>
      <c r="G251" s="253"/>
      <c r="H251" s="253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</row>
    <row r="252" ht="14.25" spans="1:239">
      <c r="A252" s="31"/>
      <c r="B252" s="31"/>
      <c r="C252" s="253"/>
      <c r="D252" s="253"/>
      <c r="E252" s="253"/>
      <c r="F252" s="253"/>
      <c r="G252" s="253"/>
      <c r="H252" s="253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</row>
    <row r="253" ht="14.25" spans="1:239">
      <c r="A253" s="31"/>
      <c r="B253" s="31"/>
      <c r="C253" s="253"/>
      <c r="D253" s="253"/>
      <c r="E253" s="253"/>
      <c r="F253" s="253"/>
      <c r="G253" s="253"/>
      <c r="H253" s="253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</row>
  </sheetData>
  <mergeCells count="12">
    <mergeCell ref="A1:L1"/>
    <mergeCell ref="A2:H2"/>
    <mergeCell ref="C3:D3"/>
    <mergeCell ref="E3:F3"/>
    <mergeCell ref="G3:H3"/>
    <mergeCell ref="I3:J3"/>
    <mergeCell ref="K3:L3"/>
    <mergeCell ref="A19:B19"/>
    <mergeCell ref="C19:G19"/>
    <mergeCell ref="H19:L19"/>
    <mergeCell ref="A3:A4"/>
    <mergeCell ref="B3:B4"/>
  </mergeCells>
  <pageMargins left="0.393055555555556" right="0.393055555555556" top="0.786805555555556" bottom="0.393055555555556" header="0.786805555555556" footer="0.393055555555556"/>
  <pageSetup paperSize="9" fitToHeight="0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P253"/>
  <sheetViews>
    <sheetView workbookViewId="0">
      <selection activeCell="G2" sqref="G2:J2"/>
    </sheetView>
  </sheetViews>
  <sheetFormatPr defaultColWidth="9" defaultRowHeight="13.5"/>
  <cols>
    <col min="1" max="1" width="3.63333333333333" style="59" customWidth="1"/>
    <col min="2" max="2" width="10.25" style="59" customWidth="1"/>
    <col min="3" max="3" width="4.88333333333333" style="59" customWidth="1"/>
    <col min="4" max="4" width="6.25" style="59" customWidth="1"/>
    <col min="5" max="5" width="16.25" style="59" customWidth="1"/>
    <col min="6" max="6" width="6.5" style="59" customWidth="1"/>
    <col min="7" max="7" width="7.89166666666667" style="59" customWidth="1"/>
    <col min="8" max="8" width="13.6333333333333" style="59" customWidth="1"/>
    <col min="9" max="9" width="12.6333333333333" style="59" customWidth="1"/>
    <col min="10" max="10" width="12.8916666666667" style="59" customWidth="1"/>
    <col min="11" max="11" width="5.55833333333333" style="59" customWidth="1"/>
    <col min="12" max="13" width="5.10833333333333" style="59" customWidth="1"/>
    <col min="14" max="14" width="12.3333333333333" style="59" customWidth="1"/>
    <col min="15" max="15" width="5" style="59" customWidth="1"/>
    <col min="16" max="16" width="9.89166666666667" style="59" customWidth="1"/>
    <col min="17" max="17" width="9.63333333333333" style="59"/>
    <col min="18" max="16379" width="9" style="59"/>
  </cols>
  <sheetData>
    <row r="1" ht="27" spans="1:250">
      <c r="A1" s="3" t="s">
        <v>176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</row>
    <row r="2" s="59" customFormat="1" ht="21" customHeight="1" spans="1:247">
      <c r="A2" s="219" t="s">
        <v>74</v>
      </c>
      <c r="B2" s="219"/>
      <c r="C2" s="219"/>
      <c r="D2" s="219"/>
      <c r="E2" s="219"/>
      <c r="F2" s="1"/>
      <c r="G2" s="7" t="s">
        <v>75</v>
      </c>
      <c r="H2" s="7"/>
      <c r="I2" s="7"/>
      <c r="J2" s="7"/>
      <c r="K2" s="33" t="s">
        <v>76</v>
      </c>
      <c r="L2" s="33"/>
      <c r="M2" s="33"/>
      <c r="N2" s="33"/>
      <c r="O2" s="35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</row>
    <row r="3" ht="30" customHeight="1" spans="1:250">
      <c r="A3" s="8" t="s">
        <v>31</v>
      </c>
      <c r="B3" s="220" t="s">
        <v>38</v>
      </c>
      <c r="C3" s="9" t="s">
        <v>177</v>
      </c>
      <c r="D3" s="9" t="s">
        <v>178</v>
      </c>
      <c r="E3" s="9" t="s">
        <v>179</v>
      </c>
      <c r="F3" s="9" t="s">
        <v>180</v>
      </c>
      <c r="G3" s="9" t="s">
        <v>81</v>
      </c>
      <c r="H3" s="221" t="s">
        <v>95</v>
      </c>
      <c r="I3" s="221"/>
      <c r="J3" s="9" t="s">
        <v>6</v>
      </c>
      <c r="K3" s="9"/>
      <c r="L3" s="9"/>
      <c r="M3" s="9"/>
      <c r="N3" s="9"/>
      <c r="O3" s="9" t="s">
        <v>181</v>
      </c>
      <c r="P3" s="38" t="s">
        <v>36</v>
      </c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</row>
    <row r="4" ht="30" customHeight="1" spans="1:250">
      <c r="A4" s="11"/>
      <c r="B4" s="222"/>
      <c r="C4" s="12"/>
      <c r="D4" s="12"/>
      <c r="E4" s="12" t="s">
        <v>182</v>
      </c>
      <c r="F4" s="12" t="s">
        <v>183</v>
      </c>
      <c r="G4" s="12" t="s">
        <v>183</v>
      </c>
      <c r="H4" s="13" t="s">
        <v>84</v>
      </c>
      <c r="I4" s="13" t="s">
        <v>161</v>
      </c>
      <c r="J4" s="222" t="s">
        <v>84</v>
      </c>
      <c r="K4" s="98" t="s">
        <v>99</v>
      </c>
      <c r="L4" s="98" t="s">
        <v>184</v>
      </c>
      <c r="M4" s="98" t="s">
        <v>85</v>
      </c>
      <c r="N4" s="227" t="s">
        <v>161</v>
      </c>
      <c r="O4" s="12" t="s">
        <v>185</v>
      </c>
      <c r="P4" s="42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</row>
    <row r="5" ht="24" customHeight="1" spans="1:250">
      <c r="A5" s="73">
        <v>1</v>
      </c>
      <c r="B5" s="80" t="s">
        <v>186</v>
      </c>
      <c r="C5" s="76"/>
      <c r="D5" s="76">
        <v>2003</v>
      </c>
      <c r="E5" s="76" t="s">
        <v>187</v>
      </c>
      <c r="F5" s="76"/>
      <c r="G5" s="76" t="s">
        <v>188</v>
      </c>
      <c r="H5" s="223">
        <v>1030340</v>
      </c>
      <c r="I5" s="228">
        <v>579566.25</v>
      </c>
      <c r="J5" s="223">
        <f t="shared" ref="J5:J17" si="0">H5*0.9/1.17</f>
        <v>792569.230769231</v>
      </c>
      <c r="K5" s="229">
        <v>18</v>
      </c>
      <c r="L5" s="229">
        <v>8</v>
      </c>
      <c r="M5" s="229">
        <v>90</v>
      </c>
      <c r="N5" s="228">
        <f t="shared" ref="N5:N17" si="1">J5*(K5-L5)*0.8/100</f>
        <v>63405.5384615385</v>
      </c>
      <c r="O5" s="45"/>
      <c r="P5" s="46" t="s">
        <v>189</v>
      </c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</row>
    <row r="6" ht="24" customHeight="1" spans="1:250">
      <c r="A6" s="73">
        <v>2</v>
      </c>
      <c r="B6" s="80" t="s">
        <v>190</v>
      </c>
      <c r="C6" s="76"/>
      <c r="D6" s="76">
        <v>2004</v>
      </c>
      <c r="E6" s="76" t="s">
        <v>191</v>
      </c>
      <c r="F6" s="76"/>
      <c r="G6" s="76" t="s">
        <v>192</v>
      </c>
      <c r="H6" s="223">
        <v>745390</v>
      </c>
      <c r="I6" s="228">
        <v>419281.88</v>
      </c>
      <c r="J6" s="223">
        <f t="shared" si="0"/>
        <v>573376.923076923</v>
      </c>
      <c r="K6" s="229">
        <v>18</v>
      </c>
      <c r="L6" s="229">
        <v>8</v>
      </c>
      <c r="M6" s="229">
        <v>90</v>
      </c>
      <c r="N6" s="228">
        <f t="shared" si="1"/>
        <v>45870.1538461539</v>
      </c>
      <c r="O6" s="45"/>
      <c r="P6" s="46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</row>
    <row r="7" ht="24" customHeight="1" spans="1:250">
      <c r="A7" s="73">
        <v>3</v>
      </c>
      <c r="B7" s="80" t="s">
        <v>190</v>
      </c>
      <c r="C7" s="76"/>
      <c r="D7" s="76">
        <v>2004</v>
      </c>
      <c r="E7" s="76" t="s">
        <v>193</v>
      </c>
      <c r="F7" s="76"/>
      <c r="G7" s="76" t="s">
        <v>194</v>
      </c>
      <c r="H7" s="223">
        <v>11905470</v>
      </c>
      <c r="I7" s="228">
        <v>6696826.88</v>
      </c>
      <c r="J7" s="223">
        <f t="shared" si="0"/>
        <v>9158053.84615385</v>
      </c>
      <c r="K7" s="229">
        <v>18</v>
      </c>
      <c r="L7" s="229">
        <v>8</v>
      </c>
      <c r="M7" s="229">
        <v>90</v>
      </c>
      <c r="N7" s="228">
        <f t="shared" si="1"/>
        <v>732644.307692308</v>
      </c>
      <c r="O7" s="45"/>
      <c r="P7" s="46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</row>
    <row r="8" ht="24" customHeight="1" spans="1:250">
      <c r="A8" s="73">
        <v>4</v>
      </c>
      <c r="B8" s="80" t="s">
        <v>195</v>
      </c>
      <c r="C8" s="76"/>
      <c r="D8" s="76">
        <v>2004</v>
      </c>
      <c r="E8" s="76"/>
      <c r="F8" s="76"/>
      <c r="G8" s="76" t="s">
        <v>196</v>
      </c>
      <c r="H8" s="223">
        <v>102110</v>
      </c>
      <c r="I8" s="228">
        <v>61266</v>
      </c>
      <c r="J8" s="223">
        <f t="shared" si="0"/>
        <v>78546.1538461538</v>
      </c>
      <c r="K8" s="229">
        <v>40</v>
      </c>
      <c r="L8" s="229">
        <v>8</v>
      </c>
      <c r="M8" s="229">
        <v>90</v>
      </c>
      <c r="N8" s="228">
        <f t="shared" si="1"/>
        <v>20107.8153846154</v>
      </c>
      <c r="O8" s="45"/>
      <c r="P8" s="46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</row>
    <row r="9" ht="24" customHeight="1" spans="1:250">
      <c r="A9" s="73">
        <v>5</v>
      </c>
      <c r="B9" s="80" t="s">
        <v>197</v>
      </c>
      <c r="C9" s="76" t="s">
        <v>198</v>
      </c>
      <c r="D9" s="76">
        <v>2004</v>
      </c>
      <c r="E9" s="76"/>
      <c r="F9" s="76"/>
      <c r="G9" s="224">
        <v>18</v>
      </c>
      <c r="H9" s="223">
        <v>60665</v>
      </c>
      <c r="I9" s="228">
        <v>34124.06</v>
      </c>
      <c r="J9" s="223">
        <f t="shared" si="0"/>
        <v>46665.3846153846</v>
      </c>
      <c r="K9" s="229">
        <v>18</v>
      </c>
      <c r="L9" s="229">
        <v>8</v>
      </c>
      <c r="M9" s="229">
        <v>90</v>
      </c>
      <c r="N9" s="228">
        <f t="shared" si="1"/>
        <v>3733.23076923077</v>
      </c>
      <c r="O9" s="45"/>
      <c r="P9" s="46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</row>
    <row r="10" ht="24" customHeight="1" spans="1:250">
      <c r="A10" s="73">
        <v>8</v>
      </c>
      <c r="B10" s="80" t="s">
        <v>199</v>
      </c>
      <c r="C10" s="76"/>
      <c r="D10" s="76">
        <v>2003</v>
      </c>
      <c r="E10" s="76" t="s">
        <v>200</v>
      </c>
      <c r="F10" s="76"/>
      <c r="G10" s="76" t="s">
        <v>201</v>
      </c>
      <c r="H10" s="223">
        <v>4700000</v>
      </c>
      <c r="I10" s="228">
        <v>2643750</v>
      </c>
      <c r="J10" s="223">
        <f t="shared" si="0"/>
        <v>3615384.61538462</v>
      </c>
      <c r="K10" s="229">
        <v>18</v>
      </c>
      <c r="L10" s="229">
        <v>8</v>
      </c>
      <c r="M10" s="229">
        <v>90</v>
      </c>
      <c r="N10" s="228">
        <f t="shared" si="1"/>
        <v>289230.769230769</v>
      </c>
      <c r="O10" s="45"/>
      <c r="P10" s="46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</row>
    <row r="11" ht="24" customHeight="1" spans="1:250">
      <c r="A11" s="73">
        <v>9</v>
      </c>
      <c r="B11" s="80" t="s">
        <v>202</v>
      </c>
      <c r="C11" s="76"/>
      <c r="D11" s="76">
        <v>2003</v>
      </c>
      <c r="E11" s="76" t="s">
        <v>203</v>
      </c>
      <c r="F11" s="76"/>
      <c r="G11" s="76" t="s">
        <v>201</v>
      </c>
      <c r="H11" s="223">
        <v>2420000</v>
      </c>
      <c r="I11" s="228">
        <v>1361250</v>
      </c>
      <c r="J11" s="223">
        <f t="shared" si="0"/>
        <v>1861538.46153846</v>
      </c>
      <c r="K11" s="229">
        <v>18</v>
      </c>
      <c r="L11" s="229">
        <v>8</v>
      </c>
      <c r="M11" s="229">
        <v>90</v>
      </c>
      <c r="N11" s="228">
        <f t="shared" si="1"/>
        <v>148923.076923077</v>
      </c>
      <c r="O11" s="45"/>
      <c r="P11" s="46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</row>
    <row r="12" ht="24" customHeight="1" spans="1:250">
      <c r="A12" s="73">
        <v>10</v>
      </c>
      <c r="B12" s="80" t="s">
        <v>204</v>
      </c>
      <c r="C12" s="76"/>
      <c r="D12" s="76">
        <v>2003</v>
      </c>
      <c r="E12" s="76" t="s">
        <v>205</v>
      </c>
      <c r="F12" s="76"/>
      <c r="G12" s="76" t="s">
        <v>192</v>
      </c>
      <c r="H12" s="223">
        <v>960000</v>
      </c>
      <c r="I12" s="228">
        <v>540000</v>
      </c>
      <c r="J12" s="223">
        <f t="shared" si="0"/>
        <v>738461.538461538</v>
      </c>
      <c r="K12" s="229">
        <v>18</v>
      </c>
      <c r="L12" s="229">
        <v>8</v>
      </c>
      <c r="M12" s="229">
        <v>90</v>
      </c>
      <c r="N12" s="228">
        <f t="shared" si="1"/>
        <v>59076.9230769231</v>
      </c>
      <c r="O12" s="45"/>
      <c r="P12" s="46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</row>
    <row r="13" ht="24" customHeight="1" spans="1:250">
      <c r="A13" s="73">
        <v>11</v>
      </c>
      <c r="B13" s="80" t="s">
        <v>206</v>
      </c>
      <c r="C13" s="76"/>
      <c r="D13" s="76"/>
      <c r="E13" s="76" t="s">
        <v>207</v>
      </c>
      <c r="F13" s="76"/>
      <c r="G13" s="76" t="s">
        <v>192</v>
      </c>
      <c r="H13" s="223">
        <v>293900</v>
      </c>
      <c r="I13" s="228">
        <v>110212.5</v>
      </c>
      <c r="J13" s="223">
        <f t="shared" si="0"/>
        <v>226076.923076923</v>
      </c>
      <c r="K13" s="229">
        <v>18</v>
      </c>
      <c r="L13" s="229">
        <v>8</v>
      </c>
      <c r="M13" s="229">
        <v>90</v>
      </c>
      <c r="N13" s="228">
        <f t="shared" si="1"/>
        <v>18086.1538461539</v>
      </c>
      <c r="O13" s="45"/>
      <c r="P13" s="46" t="s">
        <v>208</v>
      </c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</row>
    <row r="14" ht="24" customHeight="1" spans="1:250">
      <c r="A14" s="73">
        <v>12</v>
      </c>
      <c r="B14" s="80" t="s">
        <v>209</v>
      </c>
      <c r="C14" s="76"/>
      <c r="D14" s="76"/>
      <c r="E14" s="76" t="s">
        <v>210</v>
      </c>
      <c r="F14" s="76"/>
      <c r="G14" s="76" t="s">
        <v>192</v>
      </c>
      <c r="H14" s="223">
        <v>421800</v>
      </c>
      <c r="I14" s="228">
        <v>158175</v>
      </c>
      <c r="J14" s="223">
        <f t="shared" si="0"/>
        <v>324461.538461538</v>
      </c>
      <c r="K14" s="229">
        <v>18</v>
      </c>
      <c r="L14" s="229">
        <v>8</v>
      </c>
      <c r="M14" s="229">
        <v>90</v>
      </c>
      <c r="N14" s="228">
        <f t="shared" si="1"/>
        <v>25956.9230769231</v>
      </c>
      <c r="O14" s="45"/>
      <c r="P14" s="46" t="s">
        <v>208</v>
      </c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</row>
    <row r="15" ht="24" customHeight="1" spans="1:250">
      <c r="A15" s="73">
        <v>13</v>
      </c>
      <c r="B15" s="80" t="s">
        <v>211</v>
      </c>
      <c r="C15" s="76"/>
      <c r="D15" s="76"/>
      <c r="E15" s="76" t="s">
        <v>212</v>
      </c>
      <c r="F15" s="76"/>
      <c r="G15" s="76"/>
      <c r="H15" s="223">
        <v>94000</v>
      </c>
      <c r="I15" s="228">
        <v>35250</v>
      </c>
      <c r="J15" s="223">
        <f t="shared" si="0"/>
        <v>72307.6923076923</v>
      </c>
      <c r="K15" s="229">
        <v>18</v>
      </c>
      <c r="L15" s="229">
        <v>8</v>
      </c>
      <c r="M15" s="229">
        <v>90</v>
      </c>
      <c r="N15" s="228">
        <f t="shared" si="1"/>
        <v>5784.61538461538</v>
      </c>
      <c r="O15" s="45"/>
      <c r="P15" s="46" t="s">
        <v>208</v>
      </c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</row>
    <row r="16" ht="24" customHeight="1" spans="1:250">
      <c r="A16" s="73">
        <v>16</v>
      </c>
      <c r="B16" s="80" t="s">
        <v>213</v>
      </c>
      <c r="C16" s="76"/>
      <c r="D16" s="76"/>
      <c r="E16" s="76" t="s">
        <v>214</v>
      </c>
      <c r="F16" s="76"/>
      <c r="G16" s="76" t="s">
        <v>192</v>
      </c>
      <c r="H16" s="223">
        <v>587200</v>
      </c>
      <c r="I16" s="230">
        <v>220200</v>
      </c>
      <c r="J16" s="223">
        <f t="shared" si="0"/>
        <v>451692.307692308</v>
      </c>
      <c r="K16" s="229">
        <v>18</v>
      </c>
      <c r="L16" s="229">
        <v>8</v>
      </c>
      <c r="M16" s="229">
        <v>90</v>
      </c>
      <c r="N16" s="228">
        <f t="shared" si="1"/>
        <v>36135.3846153846</v>
      </c>
      <c r="O16" s="45"/>
      <c r="P16" s="46" t="s">
        <v>215</v>
      </c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</row>
    <row r="17" ht="24" customHeight="1" spans="1:250">
      <c r="A17" s="73">
        <v>17</v>
      </c>
      <c r="B17" s="80" t="s">
        <v>186</v>
      </c>
      <c r="C17" s="76"/>
      <c r="D17" s="76"/>
      <c r="E17" s="76" t="s">
        <v>216</v>
      </c>
      <c r="F17" s="76"/>
      <c r="G17" s="76" t="s">
        <v>192</v>
      </c>
      <c r="H17" s="223">
        <v>202400</v>
      </c>
      <c r="I17" s="228">
        <v>75900</v>
      </c>
      <c r="J17" s="223">
        <f t="shared" si="0"/>
        <v>155692.307692308</v>
      </c>
      <c r="K17" s="229">
        <v>18</v>
      </c>
      <c r="L17" s="229">
        <v>8</v>
      </c>
      <c r="M17" s="229">
        <v>90</v>
      </c>
      <c r="N17" s="228">
        <f t="shared" si="1"/>
        <v>12455.3846153846</v>
      </c>
      <c r="O17" s="45"/>
      <c r="P17" s="46" t="s">
        <v>215</v>
      </c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</row>
    <row r="18" ht="24" customHeight="1" spans="1:250">
      <c r="A18" s="83"/>
      <c r="B18" s="115" t="s">
        <v>88</v>
      </c>
      <c r="C18" s="85"/>
      <c r="D18" s="85"/>
      <c r="E18" s="85"/>
      <c r="F18" s="85"/>
      <c r="G18" s="85"/>
      <c r="H18" s="225">
        <f t="shared" ref="H18:J18" si="2">SUM(H5:H17)</f>
        <v>23523275</v>
      </c>
      <c r="I18" s="231">
        <f t="shared" si="2"/>
        <v>12935802.57</v>
      </c>
      <c r="J18" s="225">
        <f t="shared" si="2"/>
        <v>18094826.9230769</v>
      </c>
      <c r="K18" s="225"/>
      <c r="L18" s="225"/>
      <c r="M18" s="225"/>
      <c r="N18" s="231">
        <f>SUM(N5:N17)</f>
        <v>1461410.27692308</v>
      </c>
      <c r="O18" s="49"/>
      <c r="P18" s="50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</row>
    <row r="19" ht="18" customHeight="1" spans="1:250">
      <c r="A19" s="24" t="s">
        <v>89</v>
      </c>
      <c r="B19" s="24"/>
      <c r="C19" s="24"/>
      <c r="D19" s="24"/>
      <c r="E19" s="24"/>
      <c r="F19" s="226"/>
      <c r="G19" s="25" t="s">
        <v>90</v>
      </c>
      <c r="H19" s="25"/>
      <c r="I19" s="25"/>
      <c r="J19" s="25" t="s">
        <v>217</v>
      </c>
      <c r="K19" s="25"/>
      <c r="L19" s="25"/>
      <c r="M19" s="25"/>
      <c r="N19" s="25"/>
      <c r="O19" s="25"/>
      <c r="P19" s="2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</row>
    <row r="20" spans="1:250">
      <c r="A20" s="27"/>
      <c r="B20" s="28"/>
      <c r="C20" s="28"/>
      <c r="D20" s="28"/>
      <c r="E20" s="29"/>
      <c r="F20" s="29"/>
      <c r="G20" s="29"/>
      <c r="H20" s="29"/>
      <c r="I20" s="29"/>
      <c r="J20" s="51"/>
      <c r="K20" s="51"/>
      <c r="L20" s="51"/>
      <c r="M20" s="232"/>
      <c r="N20" s="29"/>
      <c r="O20" s="29"/>
      <c r="P20" s="51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</row>
    <row r="21" ht="14.25" spans="1:250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</row>
    <row r="22" ht="14.25" spans="1:250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</row>
    <row r="23" ht="14.25" spans="1:250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</row>
    <row r="24" ht="14.25" spans="1:250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</row>
    <row r="25" ht="14.25" spans="1:250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</row>
    <row r="26" ht="14.25" spans="1:250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</row>
    <row r="27" ht="14.25" spans="1:250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</row>
    <row r="28" ht="14.25" spans="1:250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</row>
    <row r="29" ht="14.25" spans="1:250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</row>
    <row r="30" ht="14.25" spans="1:250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</row>
    <row r="31" ht="14.25" spans="1:250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</row>
    <row r="32" ht="14.25" spans="1:250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</row>
    <row r="33" ht="14.25" spans="1:250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</row>
    <row r="34" ht="14.25" spans="1:250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</row>
    <row r="35" ht="14.25" spans="1:250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</row>
    <row r="36" ht="14.25" spans="1:250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</row>
    <row r="37" ht="14.25" spans="1:250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</row>
    <row r="38" ht="14.25" spans="1:250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</row>
    <row r="39" ht="14.25" spans="1:250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</row>
    <row r="40" ht="14.25" spans="1:250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</row>
    <row r="41" ht="14.25" spans="1:250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</row>
    <row r="42" ht="14.25" spans="1:250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</row>
    <row r="43" ht="14.25" spans="1:250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</row>
    <row r="44" ht="14.25" spans="1:250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</row>
    <row r="45" ht="14.25" spans="1:250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</row>
    <row r="46" ht="14.25" spans="1:250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</row>
    <row r="47" ht="14.25" spans="1:250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</row>
    <row r="48" ht="14.25" spans="1:250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</row>
    <row r="49" ht="14.25" spans="1:250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</row>
    <row r="50" ht="14.25" spans="1:250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</row>
    <row r="51" ht="14.25" spans="1:250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</row>
    <row r="52" ht="14.25" spans="1:250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</row>
    <row r="53" ht="14.25" spans="1:250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</row>
    <row r="54" ht="14.25" spans="1:250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</row>
    <row r="55" ht="14.25" spans="1:250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</row>
    <row r="56" ht="14.25" spans="1:250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</row>
    <row r="57" ht="14.25" spans="1:250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</row>
    <row r="58" ht="14.25" spans="1:250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</row>
    <row r="59" ht="14.25" spans="1:250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</row>
    <row r="60" ht="14.25" spans="1:250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</row>
    <row r="61" ht="14.25" spans="1:250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</row>
    <row r="62" ht="14.25" spans="1:250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</row>
    <row r="63" ht="14.25" spans="1:250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</row>
    <row r="64" ht="14.25" spans="1:250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</row>
    <row r="65" ht="14.25" spans="1:250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</row>
    <row r="66" ht="14.25" spans="1:250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</row>
    <row r="67" ht="14.25" spans="1:250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</row>
    <row r="68" ht="14.25" spans="1:250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</row>
    <row r="69" ht="14.25" spans="1:250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</row>
    <row r="70" ht="14.25" spans="1:250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</row>
    <row r="71" ht="14.25" spans="1:250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</row>
    <row r="72" ht="14.25" spans="1:250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</row>
    <row r="73" ht="14.25" spans="1:250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</row>
    <row r="74" ht="14.25" spans="1:250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</row>
    <row r="75" ht="14.25" spans="1:250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</row>
    <row r="76" ht="14.25" spans="1:250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</row>
    <row r="77" ht="14.25" spans="1:250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</row>
    <row r="78" ht="14.25" spans="1:250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</row>
    <row r="79" ht="14.25" spans="1:250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</row>
    <row r="80" ht="14.25" spans="1:250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</row>
    <row r="81" ht="14.25" spans="1:250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</row>
    <row r="82" ht="14.25" spans="1:250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</row>
    <row r="83" ht="14.25" spans="1:250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</row>
    <row r="84" ht="14.25" spans="1:250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</row>
    <row r="85" ht="14.25" spans="1:250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</row>
    <row r="86" ht="14.25" spans="1:250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</row>
    <row r="87" ht="14.25" spans="1:250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</row>
    <row r="88" ht="14.25" spans="1:250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</row>
    <row r="89" ht="14.25" spans="1:250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</row>
    <row r="90" ht="14.25" spans="1:250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</row>
    <row r="91" ht="14.25" spans="1:250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</row>
    <row r="92" ht="14.25" spans="1:250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</row>
    <row r="93" ht="14.25" spans="1:250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</row>
    <row r="94" ht="14.25" spans="1:250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</row>
    <row r="95" ht="14.25" spans="1:250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</row>
    <row r="96" ht="14.25" spans="1:250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</row>
    <row r="97" ht="14.25" spans="1:250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</row>
    <row r="98" ht="14.25" spans="1:250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</row>
    <row r="99" ht="14.25" spans="1:250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</row>
    <row r="100" ht="14.25" spans="1:250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</row>
    <row r="101" ht="14.25" spans="1:250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</row>
    <row r="102" ht="14.25" spans="1:250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</row>
    <row r="103" ht="14.25" spans="1:250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</row>
    <row r="104" ht="14.25" spans="1:250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</row>
    <row r="105" ht="14.25" spans="1:250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</row>
    <row r="106" ht="14.25" spans="1:250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</row>
    <row r="107" ht="14.25" spans="1:250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</row>
    <row r="108" ht="14.25" spans="1:250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</row>
    <row r="109" ht="14.25" spans="1:250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</row>
    <row r="110" ht="14.25" spans="1:250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</row>
    <row r="111" ht="14.25" spans="1:250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</row>
    <row r="112" ht="14.25" spans="1:250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</row>
    <row r="113" ht="14.25" spans="1:250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</row>
    <row r="114" ht="14.25" spans="1:250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</row>
    <row r="115" ht="14.25" spans="1:250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</row>
    <row r="116" ht="14.25" spans="1:250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</row>
    <row r="117" ht="14.25" spans="1:250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</row>
    <row r="118" ht="14.25" spans="1:250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</row>
    <row r="119" ht="14.25" spans="1:250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</row>
    <row r="120" ht="14.25" spans="1:250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</row>
    <row r="121" ht="14.25" spans="1:250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</row>
    <row r="122" ht="14.25" spans="1:250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</row>
    <row r="123" ht="14.25" spans="1:250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</row>
    <row r="124" ht="14.25" spans="1:250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</row>
    <row r="125" ht="14.25" spans="1:250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</row>
    <row r="126" ht="14.25" spans="1:250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</row>
    <row r="127" ht="14.25" spans="1:250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</row>
    <row r="128" ht="14.25" spans="1:250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</row>
    <row r="129" ht="14.25" spans="1:250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</row>
    <row r="130" ht="14.25" spans="1:250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</row>
    <row r="131" ht="14.25" spans="1:250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</row>
    <row r="132" ht="14.25" spans="1:250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</row>
    <row r="133" ht="14.25" spans="1:250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</row>
    <row r="134" ht="14.25" spans="1:250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</row>
    <row r="135" ht="14.25" spans="1:250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</row>
    <row r="136" ht="14.25" spans="1:250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</row>
    <row r="137" ht="14.25" spans="1:250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</row>
    <row r="138" ht="14.25" spans="1:250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</row>
    <row r="139" ht="14.25" spans="1:250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</row>
    <row r="140" ht="14.25" spans="1:250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</row>
    <row r="141" ht="14.25" spans="1:250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</row>
    <row r="142" ht="14.25" spans="1:250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</row>
    <row r="143" ht="14.25" spans="1:250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</row>
    <row r="144" ht="14.25" spans="1:250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</row>
    <row r="145" ht="14.25" spans="1:250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</row>
    <row r="146" ht="14.25" spans="1:250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</row>
    <row r="147" ht="14.25" spans="1:250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</row>
    <row r="148" ht="14.25" spans="1:250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</row>
    <row r="149" ht="14.25" spans="1:250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</row>
    <row r="150" ht="14.25" spans="1:250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</row>
    <row r="151" ht="14.25" spans="1:250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</row>
    <row r="152" ht="14.25" spans="1:250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</row>
    <row r="153" ht="14.25" spans="1:250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</row>
    <row r="154" ht="14.25" spans="1:250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</row>
    <row r="155" ht="14.25" spans="1:250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</row>
    <row r="156" ht="14.25" spans="1:250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</row>
    <row r="157" ht="14.25" spans="1:250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</row>
    <row r="158" ht="14.25" spans="1:250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</row>
    <row r="159" ht="14.25" spans="1:250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</row>
    <row r="160" ht="14.25" spans="1:250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</row>
    <row r="161" ht="14.25" spans="1:250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</row>
    <row r="162" ht="14.25" spans="1:250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</row>
    <row r="163" ht="14.25" spans="1:250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</row>
    <row r="164" ht="14.25" spans="1:250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</row>
    <row r="165" ht="14.25" spans="1:250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</row>
    <row r="166" ht="14.25" spans="1:250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</row>
    <row r="167" ht="14.25" spans="1:250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</row>
    <row r="168" ht="14.25" spans="1:250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</row>
    <row r="169" ht="14.25" spans="1:250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</row>
    <row r="170" ht="14.25" spans="1:250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</row>
    <row r="171" ht="14.25" spans="1:250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</row>
    <row r="172" ht="14.25" spans="1:250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</row>
    <row r="173" ht="14.25" spans="1:250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</row>
    <row r="174" ht="14.25" spans="1:250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</row>
    <row r="175" ht="14.25" spans="1:250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</row>
    <row r="176" ht="14.25" spans="1:250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</row>
    <row r="177" ht="14.25" spans="1:250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</row>
    <row r="178" ht="14.25" spans="1:250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</row>
    <row r="179" ht="14.25" spans="1:250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</row>
    <row r="180" ht="14.25" spans="1:250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</row>
    <row r="181" ht="14.25" spans="1:250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</row>
    <row r="182" ht="14.25" spans="1:250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</row>
    <row r="183" ht="14.25" spans="1:250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</row>
    <row r="184" ht="14.25" spans="1:250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</row>
    <row r="185" ht="14.25" spans="1:250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</row>
    <row r="186" ht="14.25" spans="1:250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</row>
    <row r="187" ht="14.25" spans="1:250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</row>
    <row r="188" ht="14.25" spans="1:250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</row>
    <row r="189" ht="14.25" spans="1:250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</row>
    <row r="190" ht="14.25" spans="1:250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</row>
    <row r="191" ht="14.25" spans="1:250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</row>
    <row r="192" ht="14.25" spans="1:250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</row>
    <row r="193" ht="14.25" spans="1:250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</row>
    <row r="194" ht="14.25" spans="1:250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</row>
    <row r="195" ht="14.25" spans="1:250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</row>
    <row r="196" ht="14.25" spans="1:250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</row>
    <row r="197" ht="14.25" spans="1:250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</row>
    <row r="198" ht="14.25" spans="1:250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</row>
    <row r="199" ht="14.25" spans="1:250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</row>
    <row r="200" ht="14.25" spans="1:250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</row>
    <row r="201" ht="14.25" spans="1:250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</row>
    <row r="202" ht="14.25" spans="1:250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</row>
    <row r="203" ht="14.25" spans="1:250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</row>
    <row r="204" ht="14.25" spans="1:250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</row>
    <row r="205" ht="14.25" spans="1:250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</row>
    <row r="206" ht="14.25" spans="1:250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</row>
    <row r="207" ht="14.25" spans="1:250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</row>
    <row r="208" ht="14.25" spans="1:250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</row>
    <row r="209" ht="14.25" spans="1:250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</row>
    <row r="210" ht="14.25" spans="1:250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</row>
    <row r="211" ht="14.25" spans="1:250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</row>
    <row r="212" ht="14.25" spans="1:250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</row>
    <row r="213" ht="14.25" spans="1:250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</row>
    <row r="214" ht="14.25" spans="1:250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</row>
    <row r="215" ht="14.25" spans="1:250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</row>
    <row r="216" ht="14.25" spans="1:250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</row>
    <row r="217" ht="14.25" spans="1:250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</row>
    <row r="218" ht="14.25" spans="1:250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</row>
    <row r="219" ht="14.25" spans="1:250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</row>
    <row r="220" ht="14.25" spans="1:250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</row>
    <row r="221" ht="14.25" spans="1:250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</row>
    <row r="222" ht="14.25" spans="1:250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</row>
    <row r="223" ht="14.25" spans="1:250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</row>
    <row r="224" ht="14.25" spans="1:250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</row>
    <row r="225" ht="14.25" spans="1:250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</row>
    <row r="226" ht="14.25" spans="1:250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</row>
    <row r="227" ht="14.25" spans="1:250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</row>
    <row r="228" ht="14.25" spans="1:250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</row>
    <row r="229" ht="14.25" spans="1:250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</row>
    <row r="230" ht="14.25" spans="1:250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</row>
    <row r="231" ht="14.25" spans="1:250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</row>
    <row r="232" ht="14.25" spans="1:250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</row>
    <row r="233" ht="14.25" spans="1:250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</row>
    <row r="234" ht="14.25" spans="1:250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</row>
    <row r="235" ht="14.25" spans="1:250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</row>
    <row r="236" ht="14.25" spans="1:250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</row>
    <row r="237" ht="14.25" spans="1:250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</row>
    <row r="238" ht="14.25" spans="1:250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</row>
    <row r="239" ht="14.25" spans="1:250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</row>
    <row r="240" ht="14.25" spans="1:250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</row>
    <row r="241" ht="14.25" spans="1:250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</row>
    <row r="242" ht="14.25" spans="1:250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</row>
    <row r="243" ht="14.25" spans="1:250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</row>
    <row r="244" ht="14.25" spans="1:250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</row>
    <row r="245" ht="14.25" spans="1:250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</row>
    <row r="246" ht="14.25" spans="1:250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</row>
    <row r="247" ht="14.25" spans="1:250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</row>
    <row r="248" ht="14.25" spans="1:250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</row>
    <row r="249" ht="14.25" spans="1:250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</row>
    <row r="250" ht="14.25" spans="1:250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</row>
    <row r="251" ht="14.25" spans="1:250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</row>
    <row r="252" ht="14.25" spans="1:250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</row>
    <row r="253" ht="14.25" spans="1:250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</row>
  </sheetData>
  <mergeCells count="31">
    <mergeCell ref="A1:P1"/>
    <mergeCell ref="G2:J2"/>
    <mergeCell ref="K2:N2"/>
    <mergeCell ref="H3:I3"/>
    <mergeCell ref="J3:N3"/>
    <mergeCell ref="E5:F5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A19:E19"/>
    <mergeCell ref="G19:I19"/>
    <mergeCell ref="J19:O19"/>
    <mergeCell ref="A3:A4"/>
    <mergeCell ref="B3:B4"/>
    <mergeCell ref="C3:C4"/>
    <mergeCell ref="D3:D4"/>
    <mergeCell ref="E3:E4"/>
    <mergeCell ref="F3:F4"/>
    <mergeCell ref="G3:G4"/>
    <mergeCell ref="O3:O4"/>
    <mergeCell ref="P3:P4"/>
  </mergeCells>
  <pageMargins left="0.393055555555556" right="0.393055555555556" top="0.786805555555556" bottom="0.393055555555556" header="0.786805555555556" footer="0.393055555555556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P284"/>
  <sheetViews>
    <sheetView workbookViewId="0">
      <selection activeCell="J48" sqref="J48"/>
    </sheetView>
  </sheetViews>
  <sheetFormatPr defaultColWidth="9" defaultRowHeight="13.5"/>
  <cols>
    <col min="1" max="1" width="3.63333333333333" style="1" customWidth="1"/>
    <col min="2" max="2" width="15.1416666666667" style="1" customWidth="1"/>
    <col min="3" max="3" width="8.44166666666667" style="1" customWidth="1"/>
    <col min="4" max="4" width="14" style="1" customWidth="1"/>
    <col min="5" max="5" width="5.44166666666667" style="1" customWidth="1"/>
    <col min="6" max="6" width="4.38333333333333" style="1" customWidth="1"/>
    <col min="7" max="7" width="4.13333333333333" style="1" customWidth="1"/>
    <col min="8" max="9" width="13.5583333333333" style="1" customWidth="1"/>
    <col min="10" max="10" width="13.15" style="1" customWidth="1"/>
    <col min="11" max="13" width="5" style="1" customWidth="1"/>
    <col min="14" max="14" width="11.8916666666667" style="1" customWidth="1"/>
    <col min="15" max="15" width="5.59166666666667" style="1" customWidth="1"/>
    <col min="16" max="16" width="5.63333333333333" style="1" customWidth="1"/>
    <col min="17" max="16380" width="9" style="1"/>
  </cols>
  <sheetData>
    <row r="1" ht="35" customHeight="1" spans="1:250">
      <c r="A1" s="151" t="s">
        <v>218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</row>
    <row r="2" s="59" customFormat="1" ht="22" customHeight="1" spans="1:248">
      <c r="A2" s="152" t="s">
        <v>74</v>
      </c>
      <c r="B2" s="152"/>
      <c r="C2" s="152"/>
      <c r="D2" s="152"/>
      <c r="E2" s="152"/>
      <c r="F2" s="153" t="s">
        <v>75</v>
      </c>
      <c r="G2" s="153"/>
      <c r="H2" s="153"/>
      <c r="I2" s="153"/>
      <c r="J2" s="153"/>
      <c r="K2" s="182" t="s">
        <v>76</v>
      </c>
      <c r="L2" s="182"/>
      <c r="M2" s="182"/>
      <c r="N2" s="182"/>
      <c r="O2" s="182"/>
      <c r="P2" s="182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</row>
    <row r="3" ht="14.25" spans="1:250">
      <c r="A3" s="154" t="s">
        <v>31</v>
      </c>
      <c r="B3" s="155" t="s">
        <v>219</v>
      </c>
      <c r="C3" s="155" t="s">
        <v>220</v>
      </c>
      <c r="D3" s="155" t="s">
        <v>221</v>
      </c>
      <c r="E3" s="155" t="s">
        <v>222</v>
      </c>
      <c r="F3" s="156" t="s">
        <v>223</v>
      </c>
      <c r="G3" s="155" t="s">
        <v>224</v>
      </c>
      <c r="H3" s="157" t="s">
        <v>95</v>
      </c>
      <c r="I3" s="157"/>
      <c r="J3" s="183" t="s">
        <v>6</v>
      </c>
      <c r="K3" s="183"/>
      <c r="L3" s="183"/>
      <c r="M3" s="183"/>
      <c r="N3" s="183"/>
      <c r="O3" s="184" t="s">
        <v>35</v>
      </c>
      <c r="P3" s="185" t="s">
        <v>36</v>
      </c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</row>
    <row r="4" ht="27" customHeight="1" spans="1:250">
      <c r="A4" s="158"/>
      <c r="B4" s="159" t="s">
        <v>38</v>
      </c>
      <c r="C4" s="159" t="s">
        <v>39</v>
      </c>
      <c r="D4" s="159" t="s">
        <v>40</v>
      </c>
      <c r="E4" s="159" t="s">
        <v>41</v>
      </c>
      <c r="F4" s="159"/>
      <c r="G4" s="159"/>
      <c r="H4" s="160" t="s">
        <v>84</v>
      </c>
      <c r="I4" s="160" t="s">
        <v>161</v>
      </c>
      <c r="J4" s="159" t="s">
        <v>84</v>
      </c>
      <c r="K4" s="186" t="s">
        <v>225</v>
      </c>
      <c r="L4" s="186" t="s">
        <v>226</v>
      </c>
      <c r="M4" s="186" t="s">
        <v>85</v>
      </c>
      <c r="N4" s="187" t="s">
        <v>161</v>
      </c>
      <c r="O4" s="188"/>
      <c r="P4" s="189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</row>
    <row r="5" ht="24" customHeight="1" spans="1:250">
      <c r="A5" s="73">
        <v>1</v>
      </c>
      <c r="B5" s="161" t="s">
        <v>227</v>
      </c>
      <c r="C5" s="74"/>
      <c r="D5" s="74"/>
      <c r="E5" s="76"/>
      <c r="F5" s="74"/>
      <c r="G5" s="76"/>
      <c r="H5" s="162"/>
      <c r="I5" s="103"/>
      <c r="J5" s="190"/>
      <c r="K5" s="80"/>
      <c r="L5" s="80"/>
      <c r="M5" s="80"/>
      <c r="N5" s="103"/>
      <c r="O5" s="191"/>
      <c r="P5" s="106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</row>
    <row r="6" ht="24" customHeight="1" spans="1:250">
      <c r="A6" s="73">
        <v>2</v>
      </c>
      <c r="B6" s="161" t="s">
        <v>228</v>
      </c>
      <c r="C6" s="76" t="s">
        <v>229</v>
      </c>
      <c r="D6" s="76" t="s">
        <v>230</v>
      </c>
      <c r="E6" s="76">
        <v>2001</v>
      </c>
      <c r="F6" s="74" t="s">
        <v>231</v>
      </c>
      <c r="G6" s="76">
        <v>1</v>
      </c>
      <c r="H6" s="162">
        <v>14600000</v>
      </c>
      <c r="I6" s="192">
        <v>4927500</v>
      </c>
      <c r="J6" s="162">
        <f t="shared" ref="J6:J13" si="0">H6*0.81/1.17</f>
        <v>10107692.3076923</v>
      </c>
      <c r="K6" s="80">
        <v>18</v>
      </c>
      <c r="L6" s="80">
        <v>6</v>
      </c>
      <c r="M6" s="80">
        <v>90</v>
      </c>
      <c r="N6" s="192">
        <f t="shared" ref="N6:N22" si="1">IF(H6="","",J6*(K6-L6)*0.9/100)</f>
        <v>1091630.76923077</v>
      </c>
      <c r="O6" s="193"/>
      <c r="P6" s="106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25"/>
      <c r="GI6" s="125"/>
      <c r="GJ6" s="125"/>
      <c r="GK6" s="125"/>
      <c r="GL6" s="125"/>
      <c r="GM6" s="125"/>
      <c r="GN6" s="125"/>
      <c r="GO6" s="125"/>
      <c r="GP6" s="125"/>
      <c r="GQ6" s="125"/>
      <c r="GR6" s="125"/>
      <c r="GS6" s="125"/>
      <c r="GT6" s="125"/>
      <c r="GU6" s="125"/>
      <c r="GV6" s="125"/>
      <c r="GW6" s="125"/>
      <c r="GX6" s="125"/>
      <c r="GY6" s="125"/>
      <c r="GZ6" s="125"/>
      <c r="HA6" s="125"/>
      <c r="HB6" s="125"/>
      <c r="HC6" s="125"/>
      <c r="HD6" s="125"/>
      <c r="HE6" s="125"/>
      <c r="HF6" s="125"/>
      <c r="HG6" s="125"/>
      <c r="HH6" s="125"/>
      <c r="HI6" s="125"/>
      <c r="HJ6" s="125"/>
      <c r="HK6" s="125"/>
      <c r="HL6" s="125"/>
      <c r="HM6" s="125"/>
      <c r="HN6" s="125"/>
      <c r="HO6" s="125"/>
      <c r="HP6" s="125"/>
      <c r="HQ6" s="125"/>
      <c r="HR6" s="125"/>
      <c r="HS6" s="125"/>
      <c r="HT6" s="125"/>
      <c r="HU6" s="125"/>
      <c r="HV6" s="125"/>
      <c r="HW6" s="125"/>
      <c r="HX6" s="125"/>
      <c r="HY6" s="125"/>
      <c r="HZ6" s="125"/>
      <c r="IA6" s="125"/>
      <c r="IB6" s="125"/>
      <c r="IC6" s="125"/>
      <c r="ID6" s="125"/>
      <c r="IE6" s="125"/>
      <c r="IF6" s="125"/>
      <c r="IG6" s="125"/>
      <c r="IH6" s="125"/>
      <c r="II6" s="125"/>
      <c r="IJ6" s="125"/>
      <c r="IK6" s="125"/>
      <c r="IL6" s="125"/>
      <c r="IM6" s="125"/>
      <c r="IN6" s="125"/>
      <c r="IO6" s="125"/>
      <c r="IP6" s="125"/>
    </row>
    <row r="7" ht="24" customHeight="1" spans="1:250">
      <c r="A7" s="73">
        <v>3</v>
      </c>
      <c r="B7" s="161" t="s">
        <v>232</v>
      </c>
      <c r="C7" s="76" t="s">
        <v>233</v>
      </c>
      <c r="D7" s="76" t="s">
        <v>234</v>
      </c>
      <c r="E7" s="76">
        <v>2001</v>
      </c>
      <c r="F7" s="74" t="s">
        <v>231</v>
      </c>
      <c r="G7" s="76">
        <v>1</v>
      </c>
      <c r="H7" s="162">
        <v>11000000</v>
      </c>
      <c r="I7" s="194">
        <v>2475000</v>
      </c>
      <c r="J7" s="162">
        <f t="shared" si="0"/>
        <v>7615384.61538462</v>
      </c>
      <c r="K7" s="80">
        <v>18</v>
      </c>
      <c r="L7" s="80">
        <v>6</v>
      </c>
      <c r="M7" s="80">
        <v>90</v>
      </c>
      <c r="N7" s="192">
        <f t="shared" si="1"/>
        <v>822461.538461538</v>
      </c>
      <c r="O7" s="195"/>
      <c r="P7" s="106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/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/>
      <c r="IK7" s="125"/>
      <c r="IL7" s="125"/>
      <c r="IM7" s="125"/>
      <c r="IN7" s="125"/>
      <c r="IO7" s="125"/>
      <c r="IP7" s="125"/>
    </row>
    <row r="8" ht="24" customHeight="1" spans="1:250">
      <c r="A8" s="73">
        <v>4</v>
      </c>
      <c r="B8" s="161" t="s">
        <v>235</v>
      </c>
      <c r="C8" s="76" t="s">
        <v>236</v>
      </c>
      <c r="D8" s="76" t="s">
        <v>237</v>
      </c>
      <c r="E8" s="76">
        <v>2001</v>
      </c>
      <c r="F8" s="74" t="s">
        <v>231</v>
      </c>
      <c r="G8" s="76">
        <v>1</v>
      </c>
      <c r="H8" s="163">
        <v>7000000</v>
      </c>
      <c r="I8" s="103">
        <v>2362500</v>
      </c>
      <c r="J8" s="162">
        <f t="shared" si="0"/>
        <v>4846153.84615385</v>
      </c>
      <c r="K8" s="80">
        <v>18</v>
      </c>
      <c r="L8" s="80">
        <v>6</v>
      </c>
      <c r="M8" s="80">
        <v>90</v>
      </c>
      <c r="N8" s="192">
        <f t="shared" si="1"/>
        <v>523384.615384615</v>
      </c>
      <c r="O8" s="105"/>
      <c r="P8" s="106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25"/>
      <c r="GI8" s="125"/>
      <c r="GJ8" s="125"/>
      <c r="GK8" s="125"/>
      <c r="GL8" s="125"/>
      <c r="GM8" s="125"/>
      <c r="GN8" s="125"/>
      <c r="GO8" s="125"/>
      <c r="GP8" s="125"/>
      <c r="GQ8" s="125"/>
      <c r="GR8" s="125"/>
      <c r="GS8" s="125"/>
      <c r="GT8" s="125"/>
      <c r="GU8" s="125"/>
      <c r="GV8" s="125"/>
      <c r="GW8" s="125"/>
      <c r="GX8" s="125"/>
      <c r="GY8" s="125"/>
      <c r="GZ8" s="125"/>
      <c r="HA8" s="125"/>
      <c r="HB8" s="125"/>
      <c r="HC8" s="125"/>
      <c r="HD8" s="125"/>
      <c r="HE8" s="125"/>
      <c r="HF8" s="125"/>
      <c r="HG8" s="125"/>
      <c r="HH8" s="125"/>
      <c r="HI8" s="125"/>
      <c r="HJ8" s="125"/>
      <c r="HK8" s="125"/>
      <c r="HL8" s="125"/>
      <c r="HM8" s="125"/>
      <c r="HN8" s="125"/>
      <c r="HO8" s="125"/>
      <c r="HP8" s="125"/>
      <c r="HQ8" s="125"/>
      <c r="HR8" s="125"/>
      <c r="HS8" s="125"/>
      <c r="HT8" s="125"/>
      <c r="HU8" s="125"/>
      <c r="HV8" s="125"/>
      <c r="HW8" s="125"/>
      <c r="HX8" s="125"/>
      <c r="HY8" s="125"/>
      <c r="HZ8" s="125"/>
      <c r="IA8" s="125"/>
      <c r="IB8" s="125"/>
      <c r="IC8" s="125"/>
      <c r="ID8" s="125"/>
      <c r="IE8" s="125"/>
      <c r="IF8" s="125"/>
      <c r="IG8" s="125"/>
      <c r="IH8" s="125"/>
      <c r="II8" s="125"/>
      <c r="IJ8" s="125"/>
      <c r="IK8" s="125"/>
      <c r="IL8" s="125"/>
      <c r="IM8" s="125"/>
      <c r="IN8" s="125"/>
      <c r="IO8" s="125"/>
      <c r="IP8" s="125"/>
    </row>
    <row r="9" ht="24" customHeight="1" spans="1:250">
      <c r="A9" s="73">
        <v>5</v>
      </c>
      <c r="B9" s="161" t="s">
        <v>238</v>
      </c>
      <c r="C9" s="76" t="s">
        <v>239</v>
      </c>
      <c r="D9" s="76" t="s">
        <v>240</v>
      </c>
      <c r="E9" s="76">
        <v>2001</v>
      </c>
      <c r="F9" s="74" t="s">
        <v>112</v>
      </c>
      <c r="G9" s="76">
        <v>4</v>
      </c>
      <c r="H9" s="163">
        <v>6000000</v>
      </c>
      <c r="I9" s="103">
        <v>2250000</v>
      </c>
      <c r="J9" s="162">
        <f t="shared" si="0"/>
        <v>4153846.15384615</v>
      </c>
      <c r="K9" s="80">
        <v>18</v>
      </c>
      <c r="L9" s="80">
        <v>6</v>
      </c>
      <c r="M9" s="80">
        <v>90</v>
      </c>
      <c r="N9" s="192">
        <f t="shared" si="1"/>
        <v>448615.384615385</v>
      </c>
      <c r="O9" s="105"/>
      <c r="P9" s="106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25"/>
      <c r="GI9" s="125"/>
      <c r="GJ9" s="125"/>
      <c r="GK9" s="125"/>
      <c r="GL9" s="125"/>
      <c r="GM9" s="125"/>
      <c r="GN9" s="125"/>
      <c r="GO9" s="125"/>
      <c r="GP9" s="125"/>
      <c r="GQ9" s="125"/>
      <c r="GR9" s="125"/>
      <c r="GS9" s="125"/>
      <c r="GT9" s="125"/>
      <c r="GU9" s="125"/>
      <c r="GV9" s="125"/>
      <c r="GW9" s="125"/>
      <c r="GX9" s="125"/>
      <c r="GY9" s="125"/>
      <c r="GZ9" s="125"/>
      <c r="HA9" s="125"/>
      <c r="HB9" s="125"/>
      <c r="HC9" s="125"/>
      <c r="HD9" s="125"/>
      <c r="HE9" s="125"/>
      <c r="HF9" s="125"/>
      <c r="HG9" s="125"/>
      <c r="HH9" s="125"/>
      <c r="HI9" s="125"/>
      <c r="HJ9" s="125"/>
      <c r="HK9" s="125"/>
      <c r="HL9" s="125"/>
      <c r="HM9" s="125"/>
      <c r="HN9" s="125"/>
      <c r="HO9" s="125"/>
      <c r="HP9" s="125"/>
      <c r="HQ9" s="125"/>
      <c r="HR9" s="125"/>
      <c r="HS9" s="125"/>
      <c r="HT9" s="125"/>
      <c r="HU9" s="125"/>
      <c r="HV9" s="125"/>
      <c r="HW9" s="125"/>
      <c r="HX9" s="125"/>
      <c r="HY9" s="125"/>
      <c r="HZ9" s="125"/>
      <c r="IA9" s="125"/>
      <c r="IB9" s="125"/>
      <c r="IC9" s="125"/>
      <c r="ID9" s="125"/>
      <c r="IE9" s="125"/>
      <c r="IF9" s="125"/>
      <c r="IG9" s="125"/>
      <c r="IH9" s="125"/>
      <c r="II9" s="125"/>
      <c r="IJ9" s="125"/>
      <c r="IK9" s="125"/>
      <c r="IL9" s="125"/>
      <c r="IM9" s="125"/>
      <c r="IN9" s="125"/>
      <c r="IO9" s="125"/>
      <c r="IP9" s="125"/>
    </row>
    <row r="10" ht="24" customHeight="1" spans="1:250">
      <c r="A10" s="73">
        <v>6</v>
      </c>
      <c r="B10" s="161" t="s">
        <v>241</v>
      </c>
      <c r="C10" s="82" t="s">
        <v>242</v>
      </c>
      <c r="D10" s="76" t="s">
        <v>243</v>
      </c>
      <c r="E10" s="76">
        <v>2003</v>
      </c>
      <c r="F10" s="74" t="s">
        <v>231</v>
      </c>
      <c r="G10" s="76">
        <v>1</v>
      </c>
      <c r="H10" s="163">
        <v>3450000</v>
      </c>
      <c r="I10" s="103">
        <v>1423125</v>
      </c>
      <c r="J10" s="162">
        <f t="shared" si="0"/>
        <v>2388461.53846154</v>
      </c>
      <c r="K10" s="80">
        <v>18</v>
      </c>
      <c r="L10" s="80">
        <v>6</v>
      </c>
      <c r="M10" s="80">
        <v>90</v>
      </c>
      <c r="N10" s="192">
        <f t="shared" si="1"/>
        <v>257953.846153846</v>
      </c>
      <c r="O10" s="105"/>
      <c r="P10" s="106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</row>
    <row r="11" ht="24" customHeight="1" spans="1:250">
      <c r="A11" s="73">
        <v>7</v>
      </c>
      <c r="B11" s="161" t="s">
        <v>244</v>
      </c>
      <c r="C11" s="76" t="s">
        <v>245</v>
      </c>
      <c r="D11" s="76" t="s">
        <v>246</v>
      </c>
      <c r="E11" s="76">
        <v>2002</v>
      </c>
      <c r="F11" s="74" t="s">
        <v>231</v>
      </c>
      <c r="G11" s="76">
        <v>1</v>
      </c>
      <c r="H11" s="163">
        <v>1800000</v>
      </c>
      <c r="I11" s="103">
        <v>742500</v>
      </c>
      <c r="J11" s="162">
        <f t="shared" si="0"/>
        <v>1246153.84615385</v>
      </c>
      <c r="K11" s="80">
        <v>18</v>
      </c>
      <c r="L11" s="80">
        <v>6</v>
      </c>
      <c r="M11" s="80">
        <v>90</v>
      </c>
      <c r="N11" s="192">
        <f t="shared" si="1"/>
        <v>134584.615384615</v>
      </c>
      <c r="O11" s="105"/>
      <c r="P11" s="106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</row>
    <row r="12" ht="24" customHeight="1" spans="1:250">
      <c r="A12" s="73">
        <v>8</v>
      </c>
      <c r="B12" s="161" t="s">
        <v>247</v>
      </c>
      <c r="C12" s="76"/>
      <c r="D12" s="76" t="s">
        <v>248</v>
      </c>
      <c r="E12" s="76">
        <v>2003</v>
      </c>
      <c r="F12" s="164"/>
      <c r="G12" s="76">
        <v>1</v>
      </c>
      <c r="H12" s="163">
        <v>2000000</v>
      </c>
      <c r="I12" s="103">
        <v>750000</v>
      </c>
      <c r="J12" s="162">
        <f t="shared" si="0"/>
        <v>1384615.38461538</v>
      </c>
      <c r="K12" s="80">
        <v>18</v>
      </c>
      <c r="L12" s="80">
        <v>6</v>
      </c>
      <c r="M12" s="80">
        <v>90</v>
      </c>
      <c r="N12" s="192">
        <f t="shared" si="1"/>
        <v>149538.461538462</v>
      </c>
      <c r="O12" s="105"/>
      <c r="P12" s="106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25"/>
      <c r="FR12" s="125"/>
      <c r="FS12" s="125"/>
      <c r="FT12" s="125"/>
      <c r="FU12" s="125"/>
      <c r="FV12" s="125"/>
      <c r="FW12" s="125"/>
      <c r="FX12" s="125"/>
      <c r="FY12" s="125"/>
      <c r="FZ12" s="125"/>
      <c r="GA12" s="125"/>
      <c r="GB12" s="125"/>
      <c r="GC12" s="125"/>
      <c r="GD12" s="125"/>
      <c r="GE12" s="125"/>
      <c r="GF12" s="125"/>
      <c r="GG12" s="125"/>
      <c r="GH12" s="125"/>
      <c r="GI12" s="125"/>
      <c r="GJ12" s="125"/>
      <c r="GK12" s="125"/>
      <c r="GL12" s="125"/>
      <c r="GM12" s="125"/>
      <c r="GN12" s="125"/>
      <c r="GO12" s="125"/>
      <c r="GP12" s="125"/>
      <c r="GQ12" s="125"/>
      <c r="GR12" s="125"/>
      <c r="GS12" s="125"/>
      <c r="GT12" s="125"/>
      <c r="GU12" s="125"/>
      <c r="GV12" s="125"/>
      <c r="GW12" s="125"/>
      <c r="GX12" s="125"/>
      <c r="GY12" s="125"/>
      <c r="GZ12" s="125"/>
      <c r="HA12" s="125"/>
      <c r="HB12" s="125"/>
      <c r="HC12" s="125"/>
      <c r="HD12" s="125"/>
      <c r="HE12" s="125"/>
      <c r="HF12" s="125"/>
      <c r="HG12" s="125"/>
      <c r="HH12" s="125"/>
      <c r="HI12" s="125"/>
      <c r="HJ12" s="125"/>
      <c r="HK12" s="125"/>
      <c r="HL12" s="125"/>
      <c r="HM12" s="125"/>
      <c r="HN12" s="125"/>
      <c r="HO12" s="125"/>
      <c r="HP12" s="125"/>
      <c r="HQ12" s="125"/>
      <c r="HR12" s="125"/>
      <c r="HS12" s="125"/>
      <c r="HT12" s="125"/>
      <c r="HU12" s="125"/>
      <c r="HV12" s="125"/>
      <c r="HW12" s="125"/>
      <c r="HX12" s="125"/>
      <c r="HY12" s="125"/>
      <c r="HZ12" s="125"/>
      <c r="IA12" s="125"/>
      <c r="IB12" s="125"/>
      <c r="IC12" s="125"/>
      <c r="ID12" s="125"/>
      <c r="IE12" s="125"/>
      <c r="IF12" s="125"/>
      <c r="IG12" s="125"/>
      <c r="IH12" s="125"/>
      <c r="II12" s="125"/>
      <c r="IJ12" s="125"/>
      <c r="IK12" s="125"/>
      <c r="IL12" s="125"/>
      <c r="IM12" s="125"/>
      <c r="IN12" s="125"/>
      <c r="IO12" s="125"/>
      <c r="IP12" s="125"/>
    </row>
    <row r="13" ht="24" customHeight="1" spans="1:250">
      <c r="A13" s="73">
        <v>9</v>
      </c>
      <c r="B13" s="161" t="s">
        <v>249</v>
      </c>
      <c r="C13" s="76" t="s">
        <v>250</v>
      </c>
      <c r="D13" s="76" t="s">
        <v>251</v>
      </c>
      <c r="E13" s="76">
        <v>2001</v>
      </c>
      <c r="F13" s="164"/>
      <c r="G13" s="76">
        <v>1</v>
      </c>
      <c r="H13" s="163">
        <v>7600000</v>
      </c>
      <c r="I13" s="103">
        <v>3135000</v>
      </c>
      <c r="J13" s="162">
        <f t="shared" si="0"/>
        <v>5261538.46153846</v>
      </c>
      <c r="K13" s="80">
        <v>18</v>
      </c>
      <c r="L13" s="80">
        <v>6</v>
      </c>
      <c r="M13" s="80">
        <v>90</v>
      </c>
      <c r="N13" s="192">
        <f t="shared" si="1"/>
        <v>568246.153846154</v>
      </c>
      <c r="O13" s="105"/>
      <c r="P13" s="106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25"/>
      <c r="FR13" s="125"/>
      <c r="FS13" s="125"/>
      <c r="FT13" s="125"/>
      <c r="FU13" s="12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25"/>
      <c r="GI13" s="125"/>
      <c r="GJ13" s="125"/>
      <c r="GK13" s="125"/>
      <c r="GL13" s="125"/>
      <c r="GM13" s="125"/>
      <c r="GN13" s="125"/>
      <c r="GO13" s="125"/>
      <c r="GP13" s="125"/>
      <c r="GQ13" s="125"/>
      <c r="GR13" s="125"/>
      <c r="GS13" s="125"/>
      <c r="GT13" s="125"/>
      <c r="GU13" s="125"/>
      <c r="GV13" s="125"/>
      <c r="GW13" s="125"/>
      <c r="GX13" s="125"/>
      <c r="GY13" s="125"/>
      <c r="GZ13" s="125"/>
      <c r="HA13" s="125"/>
      <c r="HB13" s="125"/>
      <c r="HC13" s="125"/>
      <c r="HD13" s="125"/>
      <c r="HE13" s="125"/>
      <c r="HF13" s="125"/>
      <c r="HG13" s="125"/>
      <c r="HH13" s="125"/>
      <c r="HI13" s="125"/>
      <c r="HJ13" s="125"/>
      <c r="HK13" s="125"/>
      <c r="HL13" s="125"/>
      <c r="HM13" s="125"/>
      <c r="HN13" s="125"/>
      <c r="HO13" s="125"/>
      <c r="HP13" s="125"/>
      <c r="HQ13" s="125"/>
      <c r="HR13" s="125"/>
      <c r="HS13" s="125"/>
      <c r="HT13" s="125"/>
      <c r="HU13" s="125"/>
      <c r="HV13" s="125"/>
      <c r="HW13" s="125"/>
      <c r="HX13" s="125"/>
      <c r="HY13" s="125"/>
      <c r="HZ13" s="125"/>
      <c r="IA13" s="125"/>
      <c r="IB13" s="125"/>
      <c r="IC13" s="125"/>
      <c r="ID13" s="125"/>
      <c r="IE13" s="125"/>
      <c r="IF13" s="125"/>
      <c r="IG13" s="125"/>
      <c r="IH13" s="125"/>
      <c r="II13" s="125"/>
      <c r="IJ13" s="125"/>
      <c r="IK13" s="125"/>
      <c r="IL13" s="125"/>
      <c r="IM13" s="125"/>
      <c r="IN13" s="125"/>
      <c r="IO13" s="125"/>
      <c r="IP13" s="125"/>
    </row>
    <row r="14" ht="24" customHeight="1" spans="1:250">
      <c r="A14" s="73">
        <v>10</v>
      </c>
      <c r="B14" s="161" t="s">
        <v>252</v>
      </c>
      <c r="C14" s="76"/>
      <c r="D14" s="76"/>
      <c r="E14" s="76"/>
      <c r="F14" s="76"/>
      <c r="G14" s="76"/>
      <c r="H14" s="163"/>
      <c r="I14" s="103"/>
      <c r="J14" s="162"/>
      <c r="K14" s="80"/>
      <c r="L14" s="80"/>
      <c r="M14" s="80"/>
      <c r="N14" s="192" t="str">
        <f t="shared" si="1"/>
        <v/>
      </c>
      <c r="O14" s="105"/>
      <c r="P14" s="106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25"/>
      <c r="FM14" s="125"/>
      <c r="FN14" s="125"/>
      <c r="FO14" s="125"/>
      <c r="FP14" s="125"/>
      <c r="FQ14" s="125"/>
      <c r="FR14" s="125"/>
      <c r="FS14" s="125"/>
      <c r="FT14" s="125"/>
      <c r="FU14" s="125"/>
      <c r="FV14" s="125"/>
      <c r="FW14" s="125"/>
      <c r="FX14" s="125"/>
      <c r="FY14" s="125"/>
      <c r="FZ14" s="125"/>
      <c r="GA14" s="125"/>
      <c r="GB14" s="125"/>
      <c r="GC14" s="125"/>
      <c r="GD14" s="125"/>
      <c r="GE14" s="125"/>
      <c r="GF14" s="125"/>
      <c r="GG14" s="125"/>
      <c r="GH14" s="125"/>
      <c r="GI14" s="125"/>
      <c r="GJ14" s="125"/>
      <c r="GK14" s="125"/>
      <c r="GL14" s="125"/>
      <c r="GM14" s="125"/>
      <c r="GN14" s="125"/>
      <c r="GO14" s="125"/>
      <c r="GP14" s="125"/>
      <c r="GQ14" s="125"/>
      <c r="GR14" s="125"/>
      <c r="GS14" s="125"/>
      <c r="GT14" s="125"/>
      <c r="GU14" s="125"/>
      <c r="GV14" s="125"/>
      <c r="GW14" s="125"/>
      <c r="GX14" s="125"/>
      <c r="GY14" s="125"/>
      <c r="GZ14" s="125"/>
      <c r="HA14" s="125"/>
      <c r="HB14" s="125"/>
      <c r="HC14" s="125"/>
      <c r="HD14" s="125"/>
      <c r="HE14" s="125"/>
      <c r="HF14" s="125"/>
      <c r="HG14" s="125"/>
      <c r="HH14" s="125"/>
      <c r="HI14" s="125"/>
      <c r="HJ14" s="125"/>
      <c r="HK14" s="125"/>
      <c r="HL14" s="125"/>
      <c r="HM14" s="125"/>
      <c r="HN14" s="125"/>
      <c r="HO14" s="125"/>
      <c r="HP14" s="125"/>
      <c r="HQ14" s="125"/>
      <c r="HR14" s="125"/>
      <c r="HS14" s="125"/>
      <c r="HT14" s="125"/>
      <c r="HU14" s="125"/>
      <c r="HV14" s="125"/>
      <c r="HW14" s="125"/>
      <c r="HX14" s="125"/>
      <c r="HY14" s="125"/>
      <c r="HZ14" s="125"/>
      <c r="IA14" s="125"/>
      <c r="IB14" s="125"/>
      <c r="IC14" s="125"/>
      <c r="ID14" s="125"/>
      <c r="IE14" s="125"/>
      <c r="IF14" s="125"/>
      <c r="IG14" s="125"/>
      <c r="IH14" s="125"/>
      <c r="II14" s="125"/>
      <c r="IJ14" s="125"/>
      <c r="IK14" s="125"/>
      <c r="IL14" s="125"/>
      <c r="IM14" s="125"/>
      <c r="IN14" s="125"/>
      <c r="IO14" s="125"/>
      <c r="IP14" s="125"/>
    </row>
    <row r="15" ht="24" customHeight="1" spans="1:250">
      <c r="A15" s="73">
        <v>11</v>
      </c>
      <c r="B15" s="161" t="s">
        <v>253</v>
      </c>
      <c r="C15" s="76" t="s">
        <v>254</v>
      </c>
      <c r="D15" s="76" t="s">
        <v>255</v>
      </c>
      <c r="E15" s="76">
        <v>2002</v>
      </c>
      <c r="F15" s="76" t="s">
        <v>256</v>
      </c>
      <c r="G15" s="76">
        <v>3</v>
      </c>
      <c r="H15" s="163">
        <v>126000</v>
      </c>
      <c r="I15" s="103" t="s">
        <v>257</v>
      </c>
      <c r="J15" s="162">
        <f t="shared" ref="J15:J18" si="2">H15*0.81/1.17</f>
        <v>87230.7692307692</v>
      </c>
      <c r="K15" s="80">
        <v>18</v>
      </c>
      <c r="L15" s="80">
        <v>6</v>
      </c>
      <c r="M15" s="80">
        <v>90</v>
      </c>
      <c r="N15" s="192">
        <f t="shared" si="1"/>
        <v>9420.92307692308</v>
      </c>
      <c r="O15" s="105"/>
      <c r="P15" s="106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</row>
    <row r="16" s="1" customFormat="1" ht="24" customHeight="1" spans="1:250">
      <c r="A16" s="73">
        <v>12</v>
      </c>
      <c r="B16" s="161" t="s">
        <v>258</v>
      </c>
      <c r="C16" s="76" t="s">
        <v>254</v>
      </c>
      <c r="D16" s="76" t="s">
        <v>259</v>
      </c>
      <c r="E16" s="76">
        <v>2003</v>
      </c>
      <c r="F16" s="76" t="s">
        <v>256</v>
      </c>
      <c r="G16" s="76">
        <v>2</v>
      </c>
      <c r="H16" s="163">
        <v>84000</v>
      </c>
      <c r="I16" s="103">
        <v>28350</v>
      </c>
      <c r="J16" s="162">
        <f t="shared" si="2"/>
        <v>58153.8461538462</v>
      </c>
      <c r="K16" s="80">
        <v>18</v>
      </c>
      <c r="L16" s="80">
        <v>6</v>
      </c>
      <c r="M16" s="80">
        <v>90</v>
      </c>
      <c r="N16" s="192">
        <f t="shared" si="1"/>
        <v>6280.61538461538</v>
      </c>
      <c r="O16" s="105"/>
      <c r="P16" s="106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</row>
    <row r="17" ht="24" customHeight="1" spans="1:250">
      <c r="A17" s="73">
        <v>13</v>
      </c>
      <c r="B17" s="161" t="s">
        <v>260</v>
      </c>
      <c r="C17" s="76"/>
      <c r="D17" s="76"/>
      <c r="E17" s="76"/>
      <c r="F17" s="76" t="s">
        <v>256</v>
      </c>
      <c r="G17" s="76">
        <v>1</v>
      </c>
      <c r="H17" s="163">
        <v>1800</v>
      </c>
      <c r="I17" s="196">
        <v>607.5</v>
      </c>
      <c r="J17" s="162">
        <f t="shared" si="2"/>
        <v>1246.15384615385</v>
      </c>
      <c r="K17" s="80">
        <v>18</v>
      </c>
      <c r="L17" s="80">
        <v>6</v>
      </c>
      <c r="M17" s="80">
        <v>90</v>
      </c>
      <c r="N17" s="192">
        <f t="shared" si="1"/>
        <v>134.584615384615</v>
      </c>
      <c r="O17" s="105"/>
      <c r="P17" s="106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</row>
    <row r="18" s="1" customFormat="1" ht="24" customHeight="1" spans="1:250">
      <c r="A18" s="73">
        <v>14</v>
      </c>
      <c r="B18" s="161" t="s">
        <v>261</v>
      </c>
      <c r="C18" s="76"/>
      <c r="D18" s="76"/>
      <c r="E18" s="76">
        <v>2002</v>
      </c>
      <c r="F18" s="76" t="s">
        <v>256</v>
      </c>
      <c r="G18" s="76">
        <v>2</v>
      </c>
      <c r="H18" s="163">
        <v>4000</v>
      </c>
      <c r="I18" s="103">
        <v>3000</v>
      </c>
      <c r="J18" s="162">
        <f t="shared" si="2"/>
        <v>2769.23076923077</v>
      </c>
      <c r="K18" s="80">
        <v>18</v>
      </c>
      <c r="L18" s="80"/>
      <c r="M18" s="80">
        <v>90</v>
      </c>
      <c r="N18" s="192">
        <f t="shared" si="1"/>
        <v>448.615384615385</v>
      </c>
      <c r="O18" s="105"/>
      <c r="P18" s="106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</row>
    <row r="19" s="1" customFormat="1" ht="24" customHeight="1" spans="1:250">
      <c r="A19" s="73">
        <v>15</v>
      </c>
      <c r="B19" s="161" t="s">
        <v>262</v>
      </c>
      <c r="C19" s="76"/>
      <c r="D19" s="76"/>
      <c r="E19" s="76"/>
      <c r="F19" s="76"/>
      <c r="G19" s="76"/>
      <c r="H19" s="163"/>
      <c r="I19" s="103"/>
      <c r="J19" s="162"/>
      <c r="K19" s="80"/>
      <c r="L19" s="80"/>
      <c r="M19" s="80"/>
      <c r="N19" s="192" t="str">
        <f t="shared" si="1"/>
        <v/>
      </c>
      <c r="O19" s="105"/>
      <c r="P19" s="106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</row>
    <row r="20" s="1" customFormat="1" ht="24" customHeight="1" spans="1:250">
      <c r="A20" s="73">
        <v>16</v>
      </c>
      <c r="B20" s="161" t="s">
        <v>263</v>
      </c>
      <c r="C20" s="76"/>
      <c r="D20" s="76"/>
      <c r="E20" s="76"/>
      <c r="F20" s="76" t="s">
        <v>256</v>
      </c>
      <c r="G20" s="76">
        <v>1</v>
      </c>
      <c r="H20" s="163">
        <v>6500</v>
      </c>
      <c r="I20" s="103">
        <v>1950</v>
      </c>
      <c r="J20" s="162">
        <f t="shared" ref="J20:J23" si="3">H20*0.81/1.17</f>
        <v>4500</v>
      </c>
      <c r="K20" s="80">
        <v>18</v>
      </c>
      <c r="L20" s="80">
        <v>6</v>
      </c>
      <c r="M20" s="80">
        <v>90</v>
      </c>
      <c r="N20" s="192">
        <f t="shared" si="1"/>
        <v>486</v>
      </c>
      <c r="O20" s="105"/>
      <c r="P20" s="106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</row>
    <row r="21" s="1" customFormat="1" ht="24" customHeight="1" spans="1:250">
      <c r="A21" s="73">
        <v>17</v>
      </c>
      <c r="B21" s="161" t="s">
        <v>264</v>
      </c>
      <c r="C21" s="76"/>
      <c r="D21" s="76"/>
      <c r="E21" s="76"/>
      <c r="F21" s="76" t="s">
        <v>256</v>
      </c>
      <c r="G21" s="76">
        <v>1</v>
      </c>
      <c r="H21" s="163">
        <v>560</v>
      </c>
      <c r="I21" s="196">
        <v>252</v>
      </c>
      <c r="J21" s="162">
        <f t="shared" si="3"/>
        <v>387.692307692308</v>
      </c>
      <c r="K21" s="80">
        <v>18</v>
      </c>
      <c r="L21" s="80">
        <v>6</v>
      </c>
      <c r="M21" s="80">
        <v>90</v>
      </c>
      <c r="N21" s="192">
        <f t="shared" si="1"/>
        <v>41.8707692307692</v>
      </c>
      <c r="O21" s="105"/>
      <c r="P21" s="106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</row>
    <row r="22" s="1" customFormat="1" ht="24" customHeight="1" spans="1:250">
      <c r="A22" s="83">
        <v>18</v>
      </c>
      <c r="B22" s="165" t="s">
        <v>265</v>
      </c>
      <c r="C22" s="85" t="s">
        <v>266</v>
      </c>
      <c r="D22" s="85"/>
      <c r="E22" s="85"/>
      <c r="F22" s="85" t="s">
        <v>256</v>
      </c>
      <c r="G22" s="85">
        <v>1</v>
      </c>
      <c r="H22" s="166">
        <v>1100</v>
      </c>
      <c r="I22" s="197" t="s">
        <v>267</v>
      </c>
      <c r="J22" s="198">
        <f t="shared" si="3"/>
        <v>761.538461538462</v>
      </c>
      <c r="K22" s="115">
        <v>18</v>
      </c>
      <c r="L22" s="115">
        <v>6</v>
      </c>
      <c r="M22" s="115">
        <v>90</v>
      </c>
      <c r="N22" s="199">
        <f t="shared" si="1"/>
        <v>82.2461538461538</v>
      </c>
      <c r="O22" s="117"/>
      <c r="P22" s="118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</row>
    <row r="23" s="1" customFormat="1" ht="24" customHeight="1" spans="1:250">
      <c r="A23" s="73">
        <v>19</v>
      </c>
      <c r="B23" s="161" t="s">
        <v>268</v>
      </c>
      <c r="C23" s="76" t="s">
        <v>269</v>
      </c>
      <c r="D23" s="76" t="s">
        <v>270</v>
      </c>
      <c r="E23" s="76">
        <v>2004</v>
      </c>
      <c r="F23" s="76" t="s">
        <v>256</v>
      </c>
      <c r="G23" s="76">
        <v>1</v>
      </c>
      <c r="H23" s="163">
        <v>315000</v>
      </c>
      <c r="I23" s="103">
        <v>153562.5</v>
      </c>
      <c r="J23" s="162">
        <f t="shared" si="3"/>
        <v>218076.923076923</v>
      </c>
      <c r="K23" s="80">
        <v>18</v>
      </c>
      <c r="L23" s="80">
        <v>6</v>
      </c>
      <c r="M23" s="80">
        <v>90</v>
      </c>
      <c r="N23" s="192">
        <f t="shared" ref="N23:N42" si="4">IF(H23="","",J23*(K23-L23)*0.9/100)</f>
        <v>23552.3076923077</v>
      </c>
      <c r="O23" s="105"/>
      <c r="P23" s="106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</row>
    <row r="24" s="1" customFormat="1" ht="24" customHeight="1" spans="1:250">
      <c r="A24" s="73">
        <v>20</v>
      </c>
      <c r="B24" s="161" t="s">
        <v>22</v>
      </c>
      <c r="C24" s="76"/>
      <c r="D24" s="76"/>
      <c r="E24" s="76"/>
      <c r="F24" s="76"/>
      <c r="G24" s="76"/>
      <c r="H24" s="167"/>
      <c r="I24" s="105"/>
      <c r="J24" s="162"/>
      <c r="K24" s="80"/>
      <c r="L24" s="80"/>
      <c r="M24" s="80"/>
      <c r="N24" s="192" t="str">
        <f t="shared" si="4"/>
        <v/>
      </c>
      <c r="O24" s="105"/>
      <c r="P24" s="106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</row>
    <row r="25" s="1" customFormat="1" ht="24" customHeight="1" spans="1:250">
      <c r="A25" s="73">
        <v>21</v>
      </c>
      <c r="B25" s="161" t="s">
        <v>271</v>
      </c>
      <c r="C25" s="76" t="s">
        <v>272</v>
      </c>
      <c r="D25" s="76"/>
      <c r="E25" s="76">
        <v>2002</v>
      </c>
      <c r="F25" s="76" t="s">
        <v>256</v>
      </c>
      <c r="G25" s="76">
        <v>2</v>
      </c>
      <c r="H25" s="163">
        <v>39600</v>
      </c>
      <c r="I25" s="103">
        <v>7425</v>
      </c>
      <c r="J25" s="162">
        <f t="shared" ref="J25:J30" si="5">H25/1.17</f>
        <v>33846.1538461539</v>
      </c>
      <c r="K25" s="80">
        <v>15</v>
      </c>
      <c r="L25" s="80"/>
      <c r="M25" s="80">
        <v>90</v>
      </c>
      <c r="N25" s="192">
        <f t="shared" si="4"/>
        <v>4569.23076923077</v>
      </c>
      <c r="O25" s="105"/>
      <c r="P25" s="106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</row>
    <row r="26" s="1" customFormat="1" ht="24" customHeight="1" spans="1:250">
      <c r="A26" s="73">
        <v>22</v>
      </c>
      <c r="B26" s="161" t="s">
        <v>271</v>
      </c>
      <c r="C26" s="76" t="s">
        <v>273</v>
      </c>
      <c r="D26" s="76"/>
      <c r="E26" s="76">
        <v>2002</v>
      </c>
      <c r="F26" s="76" t="s">
        <v>256</v>
      </c>
      <c r="G26" s="76">
        <v>1</v>
      </c>
      <c r="H26" s="168">
        <v>8800</v>
      </c>
      <c r="I26" s="200">
        <v>1980</v>
      </c>
      <c r="J26" s="168">
        <f t="shared" si="5"/>
        <v>7521.36752136752</v>
      </c>
      <c r="K26" s="80">
        <v>15</v>
      </c>
      <c r="L26" s="80"/>
      <c r="M26" s="80">
        <v>90</v>
      </c>
      <c r="N26" s="192">
        <f t="shared" si="4"/>
        <v>1015.38461538462</v>
      </c>
      <c r="O26" s="105"/>
      <c r="P26" s="106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</row>
    <row r="27" s="1" customFormat="1" ht="24" customHeight="1" spans="1:250">
      <c r="A27" s="73">
        <v>23</v>
      </c>
      <c r="B27" s="161" t="s">
        <v>271</v>
      </c>
      <c r="C27" s="76" t="s">
        <v>274</v>
      </c>
      <c r="D27" s="76"/>
      <c r="E27" s="76">
        <v>2002</v>
      </c>
      <c r="F27" s="76" t="s">
        <v>256</v>
      </c>
      <c r="G27" s="76">
        <v>2</v>
      </c>
      <c r="H27" s="168">
        <v>22000</v>
      </c>
      <c r="I27" s="200">
        <v>4125</v>
      </c>
      <c r="J27" s="168">
        <f t="shared" si="5"/>
        <v>18803.4188034188</v>
      </c>
      <c r="K27" s="80">
        <v>15</v>
      </c>
      <c r="L27" s="80"/>
      <c r="M27" s="80">
        <v>90</v>
      </c>
      <c r="N27" s="192">
        <f t="shared" si="4"/>
        <v>2538.46153846154</v>
      </c>
      <c r="O27" s="105"/>
      <c r="P27" s="106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</row>
    <row r="28" s="1" customFormat="1" ht="24" customHeight="1" spans="1:250">
      <c r="A28" s="73">
        <v>24</v>
      </c>
      <c r="B28" s="161" t="s">
        <v>271</v>
      </c>
      <c r="C28" s="76" t="s">
        <v>275</v>
      </c>
      <c r="D28" s="76"/>
      <c r="E28" s="76">
        <v>2002</v>
      </c>
      <c r="F28" s="76" t="s">
        <v>256</v>
      </c>
      <c r="G28" s="76">
        <v>7</v>
      </c>
      <c r="H28" s="168">
        <v>92400</v>
      </c>
      <c r="I28" s="200">
        <v>17325</v>
      </c>
      <c r="J28" s="168">
        <f t="shared" si="5"/>
        <v>78974.358974359</v>
      </c>
      <c r="K28" s="80">
        <v>15</v>
      </c>
      <c r="L28" s="80"/>
      <c r="M28" s="80">
        <v>90</v>
      </c>
      <c r="N28" s="192">
        <f t="shared" si="4"/>
        <v>10661.5384615385</v>
      </c>
      <c r="O28" s="105"/>
      <c r="P28" s="106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</row>
    <row r="29" s="1" customFormat="1" ht="24" customHeight="1" spans="1:250">
      <c r="A29" s="73">
        <v>25</v>
      </c>
      <c r="B29" s="161" t="s">
        <v>271</v>
      </c>
      <c r="C29" s="76" t="s">
        <v>276</v>
      </c>
      <c r="D29" s="76"/>
      <c r="E29" s="76">
        <v>2002</v>
      </c>
      <c r="F29" s="76" t="s">
        <v>256</v>
      </c>
      <c r="G29" s="76">
        <v>1</v>
      </c>
      <c r="H29" s="168">
        <v>22000</v>
      </c>
      <c r="I29" s="200">
        <v>4125</v>
      </c>
      <c r="J29" s="168">
        <f t="shared" si="5"/>
        <v>18803.4188034188</v>
      </c>
      <c r="K29" s="80">
        <v>15</v>
      </c>
      <c r="L29" s="80"/>
      <c r="M29" s="80">
        <v>90</v>
      </c>
      <c r="N29" s="192">
        <f t="shared" si="4"/>
        <v>2538.46153846154</v>
      </c>
      <c r="O29" s="105"/>
      <c r="P29" s="106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</row>
    <row r="30" s="1" customFormat="1" ht="24" customHeight="1" spans="1:250">
      <c r="A30" s="73">
        <v>26</v>
      </c>
      <c r="B30" s="161" t="s">
        <v>277</v>
      </c>
      <c r="C30" s="76" t="s">
        <v>278</v>
      </c>
      <c r="D30" s="76"/>
      <c r="E30" s="76"/>
      <c r="F30" s="76" t="s">
        <v>256</v>
      </c>
      <c r="G30" s="76">
        <v>1</v>
      </c>
      <c r="H30" s="168">
        <v>146000</v>
      </c>
      <c r="I30" s="200">
        <v>65700</v>
      </c>
      <c r="J30" s="168">
        <f t="shared" si="5"/>
        <v>124786.324786325</v>
      </c>
      <c r="K30" s="80">
        <v>20</v>
      </c>
      <c r="L30" s="80">
        <v>6</v>
      </c>
      <c r="M30" s="80">
        <v>90</v>
      </c>
      <c r="N30" s="192">
        <f t="shared" si="4"/>
        <v>15723.0769230769</v>
      </c>
      <c r="O30" s="105"/>
      <c r="P30" s="106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</row>
    <row r="31" s="1" customFormat="1" ht="24" customHeight="1" spans="1:250">
      <c r="A31" s="73">
        <v>27</v>
      </c>
      <c r="B31" s="161" t="s">
        <v>279</v>
      </c>
      <c r="C31" s="76"/>
      <c r="D31" s="76"/>
      <c r="E31" s="76"/>
      <c r="F31" s="76"/>
      <c r="G31" s="76"/>
      <c r="H31" s="168"/>
      <c r="I31" s="200"/>
      <c r="J31" s="168"/>
      <c r="K31" s="80"/>
      <c r="L31" s="80"/>
      <c r="M31" s="80"/>
      <c r="N31" s="192" t="str">
        <f t="shared" si="4"/>
        <v/>
      </c>
      <c r="O31" s="105"/>
      <c r="P31" s="106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</row>
    <row r="32" s="1" customFormat="1" ht="24" customHeight="1" spans="1:250">
      <c r="A32" s="73">
        <v>28</v>
      </c>
      <c r="B32" s="161" t="s">
        <v>280</v>
      </c>
      <c r="C32" s="76" t="s">
        <v>281</v>
      </c>
      <c r="D32" s="76" t="s">
        <v>282</v>
      </c>
      <c r="E32" s="76">
        <v>2004</v>
      </c>
      <c r="F32" s="164" t="s">
        <v>112</v>
      </c>
      <c r="G32" s="76">
        <v>1</v>
      </c>
      <c r="H32" s="168">
        <v>4800000</v>
      </c>
      <c r="I32" s="200">
        <v>2340000</v>
      </c>
      <c r="J32" s="168">
        <f t="shared" ref="J32:J35" si="6">H32*0.81/1.17</f>
        <v>3323076.92307692</v>
      </c>
      <c r="K32" s="80">
        <v>18</v>
      </c>
      <c r="L32" s="80">
        <v>6</v>
      </c>
      <c r="M32" s="80">
        <v>90</v>
      </c>
      <c r="N32" s="192">
        <f t="shared" si="4"/>
        <v>358892.307692308</v>
      </c>
      <c r="O32" s="105"/>
      <c r="P32" s="106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</row>
    <row r="33" s="1" customFormat="1" ht="24" customHeight="1" spans="1:250">
      <c r="A33" s="73">
        <v>29</v>
      </c>
      <c r="B33" s="161" t="s">
        <v>228</v>
      </c>
      <c r="C33" s="76" t="s">
        <v>281</v>
      </c>
      <c r="D33" s="76" t="s">
        <v>283</v>
      </c>
      <c r="E33" s="76">
        <v>2004</v>
      </c>
      <c r="F33" s="164" t="s">
        <v>112</v>
      </c>
      <c r="G33" s="76">
        <v>1</v>
      </c>
      <c r="H33" s="168">
        <v>20400000</v>
      </c>
      <c r="I33" s="200">
        <v>9945000</v>
      </c>
      <c r="J33" s="168">
        <f t="shared" si="6"/>
        <v>14123076.9230769</v>
      </c>
      <c r="K33" s="80">
        <v>18</v>
      </c>
      <c r="L33" s="80">
        <v>6</v>
      </c>
      <c r="M33" s="80">
        <v>90</v>
      </c>
      <c r="N33" s="192">
        <f t="shared" si="4"/>
        <v>1525292.30769231</v>
      </c>
      <c r="O33" s="105"/>
      <c r="P33" s="106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</row>
    <row r="34" s="1" customFormat="1" ht="24" customHeight="1" spans="1:250">
      <c r="A34" s="73">
        <v>30</v>
      </c>
      <c r="B34" s="161" t="s">
        <v>232</v>
      </c>
      <c r="C34" s="76" t="s">
        <v>284</v>
      </c>
      <c r="D34" s="76" t="s">
        <v>285</v>
      </c>
      <c r="E34" s="76">
        <v>2004</v>
      </c>
      <c r="F34" s="164" t="s">
        <v>112</v>
      </c>
      <c r="G34" s="76">
        <v>1</v>
      </c>
      <c r="H34" s="168">
        <v>22000000</v>
      </c>
      <c r="I34" s="200">
        <v>9075000</v>
      </c>
      <c r="J34" s="168">
        <f t="shared" si="6"/>
        <v>15230769.2307692</v>
      </c>
      <c r="K34" s="80">
        <v>18</v>
      </c>
      <c r="L34" s="80">
        <v>6</v>
      </c>
      <c r="M34" s="80">
        <v>90</v>
      </c>
      <c r="N34" s="192">
        <f t="shared" si="4"/>
        <v>1644923.07692308</v>
      </c>
      <c r="O34" s="105"/>
      <c r="P34" s="106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</row>
    <row r="35" s="1" customFormat="1" ht="24" customHeight="1" spans="1:250">
      <c r="A35" s="73">
        <v>31</v>
      </c>
      <c r="B35" s="161" t="s">
        <v>249</v>
      </c>
      <c r="C35" s="76"/>
      <c r="D35" s="76"/>
      <c r="E35" s="76">
        <v>2004</v>
      </c>
      <c r="F35" s="164" t="s">
        <v>112</v>
      </c>
      <c r="G35" s="76">
        <v>2</v>
      </c>
      <c r="H35" s="168">
        <v>2370000</v>
      </c>
      <c r="I35" s="200">
        <v>1244250</v>
      </c>
      <c r="J35" s="168">
        <f t="shared" si="6"/>
        <v>1640769.23076923</v>
      </c>
      <c r="K35" s="80">
        <v>18</v>
      </c>
      <c r="L35" s="80">
        <v>6</v>
      </c>
      <c r="M35" s="80">
        <v>90</v>
      </c>
      <c r="N35" s="192">
        <f t="shared" si="4"/>
        <v>177203.076923077</v>
      </c>
      <c r="O35" s="105"/>
      <c r="P35" s="106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</row>
    <row r="36" s="1" customFormat="1" ht="24" customHeight="1" spans="1:250">
      <c r="A36" s="73">
        <v>32</v>
      </c>
      <c r="B36" s="161" t="s">
        <v>238</v>
      </c>
      <c r="C36" s="76"/>
      <c r="D36" s="76"/>
      <c r="E36" s="76"/>
      <c r="F36" s="76"/>
      <c r="G36" s="76"/>
      <c r="H36" s="169"/>
      <c r="I36" s="200"/>
      <c r="J36" s="168"/>
      <c r="K36" s="80"/>
      <c r="L36" s="80"/>
      <c r="M36" s="80"/>
      <c r="N36" s="192" t="str">
        <f t="shared" si="4"/>
        <v/>
      </c>
      <c r="O36" s="105"/>
      <c r="P36" s="106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</row>
    <row r="37" s="1" customFormat="1" ht="24" customHeight="1" spans="1:250">
      <c r="A37" s="73">
        <v>33</v>
      </c>
      <c r="B37" s="161" t="s">
        <v>286</v>
      </c>
      <c r="C37" s="76" t="s">
        <v>287</v>
      </c>
      <c r="D37" s="76" t="s">
        <v>288</v>
      </c>
      <c r="E37" s="76">
        <v>2004</v>
      </c>
      <c r="F37" s="164" t="s">
        <v>112</v>
      </c>
      <c r="G37" s="76"/>
      <c r="H37" s="168">
        <v>3750000</v>
      </c>
      <c r="I37" s="200">
        <v>1968750</v>
      </c>
      <c r="J37" s="168">
        <f t="shared" ref="J37:J42" si="7">H37*0.81/1.17</f>
        <v>2596153.84615385</v>
      </c>
      <c r="K37" s="80">
        <v>18</v>
      </c>
      <c r="L37" s="80">
        <v>6</v>
      </c>
      <c r="M37" s="80">
        <v>90</v>
      </c>
      <c r="N37" s="192">
        <f t="shared" si="4"/>
        <v>280384.615384615</v>
      </c>
      <c r="O37" s="105"/>
      <c r="P37" s="106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</row>
    <row r="38" s="1" customFormat="1" ht="24" customHeight="1" spans="1:250">
      <c r="A38" s="73">
        <v>34</v>
      </c>
      <c r="B38" s="161" t="s">
        <v>252</v>
      </c>
      <c r="C38" s="76"/>
      <c r="D38" s="76"/>
      <c r="E38" s="76"/>
      <c r="F38" s="76"/>
      <c r="G38" s="76"/>
      <c r="H38" s="168"/>
      <c r="I38" s="200"/>
      <c r="J38" s="168"/>
      <c r="K38" s="80"/>
      <c r="L38" s="80"/>
      <c r="M38" s="80"/>
      <c r="N38" s="192" t="str">
        <f t="shared" si="4"/>
        <v/>
      </c>
      <c r="O38" s="105"/>
      <c r="P38" s="106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</row>
    <row r="39" s="1" customFormat="1" ht="24" customHeight="1" spans="1:250">
      <c r="A39" s="14">
        <v>35</v>
      </c>
      <c r="B39" s="161" t="s">
        <v>289</v>
      </c>
      <c r="C39" s="16"/>
      <c r="D39" s="16"/>
      <c r="E39" s="16"/>
      <c r="F39" s="16" t="s">
        <v>256</v>
      </c>
      <c r="G39" s="16">
        <v>2</v>
      </c>
      <c r="H39" s="168">
        <v>74000</v>
      </c>
      <c r="I39" s="200">
        <v>36075</v>
      </c>
      <c r="J39" s="168">
        <f t="shared" si="7"/>
        <v>51230.7692307692</v>
      </c>
      <c r="K39" s="201">
        <v>18</v>
      </c>
      <c r="L39" s="80">
        <v>6</v>
      </c>
      <c r="M39" s="80">
        <v>90</v>
      </c>
      <c r="N39" s="202">
        <f t="shared" si="4"/>
        <v>5532.92307692308</v>
      </c>
      <c r="O39" s="45"/>
      <c r="P39" s="46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</row>
    <row r="40" s="1" customFormat="1" ht="24" customHeight="1" spans="1:250">
      <c r="A40" s="14">
        <v>36</v>
      </c>
      <c r="B40" s="161" t="s">
        <v>290</v>
      </c>
      <c r="C40" s="16"/>
      <c r="D40" s="16"/>
      <c r="E40" s="16"/>
      <c r="F40" s="16" t="s">
        <v>116</v>
      </c>
      <c r="G40" s="16">
        <v>6</v>
      </c>
      <c r="H40" s="168">
        <v>15000</v>
      </c>
      <c r="I40" s="200">
        <v>7312.5</v>
      </c>
      <c r="J40" s="168">
        <f t="shared" si="7"/>
        <v>10384.6153846154</v>
      </c>
      <c r="K40" s="201">
        <v>18</v>
      </c>
      <c r="L40" s="80">
        <v>6</v>
      </c>
      <c r="M40" s="80">
        <v>90</v>
      </c>
      <c r="N40" s="202">
        <f t="shared" si="4"/>
        <v>1121.53846153846</v>
      </c>
      <c r="O40" s="45"/>
      <c r="P40" s="46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</row>
    <row r="41" s="1" customFormat="1" ht="24" customHeight="1" spans="1:250">
      <c r="A41" s="14">
        <v>37</v>
      </c>
      <c r="B41" s="161" t="s">
        <v>291</v>
      </c>
      <c r="C41" s="16" t="s">
        <v>292</v>
      </c>
      <c r="D41" s="16" t="s">
        <v>293</v>
      </c>
      <c r="E41" s="16">
        <v>2004</v>
      </c>
      <c r="F41" s="16" t="s">
        <v>256</v>
      </c>
      <c r="G41" s="16">
        <v>8</v>
      </c>
      <c r="H41" s="168">
        <v>336000</v>
      </c>
      <c r="I41" s="200">
        <v>138600</v>
      </c>
      <c r="J41" s="168">
        <f t="shared" si="7"/>
        <v>232615.384615385</v>
      </c>
      <c r="K41" s="201">
        <v>18</v>
      </c>
      <c r="L41" s="80">
        <v>6</v>
      </c>
      <c r="M41" s="80">
        <v>90</v>
      </c>
      <c r="N41" s="202">
        <f t="shared" si="4"/>
        <v>25122.4615384615</v>
      </c>
      <c r="O41" s="45"/>
      <c r="P41" s="46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</row>
    <row r="42" s="1" customFormat="1" ht="24" customHeight="1" spans="1:250">
      <c r="A42" s="19">
        <v>38</v>
      </c>
      <c r="B42" s="165" t="s">
        <v>294</v>
      </c>
      <c r="C42" s="21" t="s">
        <v>295</v>
      </c>
      <c r="D42" s="21" t="s">
        <v>296</v>
      </c>
      <c r="E42" s="21"/>
      <c r="F42" s="21" t="s">
        <v>256</v>
      </c>
      <c r="G42" s="21">
        <v>1</v>
      </c>
      <c r="H42" s="170">
        <v>38000</v>
      </c>
      <c r="I42" s="203">
        <v>15675</v>
      </c>
      <c r="J42" s="170">
        <f t="shared" si="7"/>
        <v>26307.6923076923</v>
      </c>
      <c r="K42" s="204">
        <v>18</v>
      </c>
      <c r="L42" s="115">
        <v>6</v>
      </c>
      <c r="M42" s="115">
        <v>90</v>
      </c>
      <c r="N42" s="205">
        <f t="shared" si="4"/>
        <v>2841.23076923077</v>
      </c>
      <c r="O42" s="49"/>
      <c r="P42" s="50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</row>
    <row r="43" s="1" customFormat="1" ht="24" customHeight="1" spans="1:250">
      <c r="A43" s="171">
        <v>39</v>
      </c>
      <c r="B43" s="172" t="s">
        <v>297</v>
      </c>
      <c r="C43" s="173" t="s">
        <v>298</v>
      </c>
      <c r="D43" s="173"/>
      <c r="E43" s="173">
        <v>2004</v>
      </c>
      <c r="F43" s="173" t="s">
        <v>256</v>
      </c>
      <c r="G43" s="173">
        <v>3</v>
      </c>
      <c r="H43" s="174">
        <v>504000</v>
      </c>
      <c r="I43" s="206">
        <v>245700</v>
      </c>
      <c r="J43" s="174">
        <f t="shared" ref="J43:J45" si="8">H43*0.81/1.17</f>
        <v>348923.076923077</v>
      </c>
      <c r="K43" s="207">
        <v>18</v>
      </c>
      <c r="L43" s="207">
        <v>6</v>
      </c>
      <c r="M43" s="207">
        <v>90</v>
      </c>
      <c r="N43" s="208">
        <f t="shared" ref="N43:N48" si="9">IF(H43="","",J43*(K43-L43)*0.9/100)</f>
        <v>37683.6923076923</v>
      </c>
      <c r="O43" s="209"/>
      <c r="P43" s="210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</row>
    <row r="44" s="1" customFormat="1" ht="24" customHeight="1" spans="1:250">
      <c r="A44" s="175">
        <v>41</v>
      </c>
      <c r="B44" s="172" t="s">
        <v>299</v>
      </c>
      <c r="C44" s="176" t="s">
        <v>300</v>
      </c>
      <c r="D44" s="176" t="s">
        <v>301</v>
      </c>
      <c r="E44" s="176">
        <v>2000</v>
      </c>
      <c r="F44" s="176" t="s">
        <v>112</v>
      </c>
      <c r="G44" s="176">
        <v>1</v>
      </c>
      <c r="H44" s="174">
        <v>154000</v>
      </c>
      <c r="I44" s="211">
        <v>46200</v>
      </c>
      <c r="J44" s="174">
        <f t="shared" si="8"/>
        <v>106615.384615385</v>
      </c>
      <c r="K44" s="207">
        <v>18</v>
      </c>
      <c r="L44" s="207">
        <v>6</v>
      </c>
      <c r="M44" s="207">
        <v>90</v>
      </c>
      <c r="N44" s="212">
        <f t="shared" si="9"/>
        <v>11514.4615384615</v>
      </c>
      <c r="O44" s="213"/>
      <c r="P44" s="21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</row>
    <row r="45" s="1" customFormat="1" ht="24" customHeight="1" spans="1:250">
      <c r="A45" s="175">
        <v>42</v>
      </c>
      <c r="B45" s="172" t="s">
        <v>302</v>
      </c>
      <c r="C45" s="176" t="s">
        <v>303</v>
      </c>
      <c r="D45" s="176" t="s">
        <v>304</v>
      </c>
      <c r="E45" s="176">
        <v>2000</v>
      </c>
      <c r="F45" s="176" t="s">
        <v>112</v>
      </c>
      <c r="G45" s="176">
        <v>1</v>
      </c>
      <c r="H45" s="174">
        <v>296000</v>
      </c>
      <c r="I45" s="211">
        <v>88800</v>
      </c>
      <c r="J45" s="174">
        <f t="shared" si="8"/>
        <v>204923.076923077</v>
      </c>
      <c r="K45" s="207">
        <v>18</v>
      </c>
      <c r="L45" s="207">
        <v>6</v>
      </c>
      <c r="M45" s="207">
        <v>90</v>
      </c>
      <c r="N45" s="212">
        <f t="shared" si="9"/>
        <v>22131.6923076923</v>
      </c>
      <c r="O45" s="213"/>
      <c r="P45" s="21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</row>
    <row r="46" s="1" customFormat="1" ht="24" customHeight="1" spans="1:250">
      <c r="A46" s="175">
        <v>43</v>
      </c>
      <c r="B46" s="172" t="s">
        <v>277</v>
      </c>
      <c r="C46" s="176" t="s">
        <v>305</v>
      </c>
      <c r="D46" s="176" t="s">
        <v>306</v>
      </c>
      <c r="E46" s="176"/>
      <c r="F46" s="176" t="s">
        <v>256</v>
      </c>
      <c r="G46" s="176">
        <v>1</v>
      </c>
      <c r="H46" s="174">
        <v>65000</v>
      </c>
      <c r="I46" s="213">
        <v>292500</v>
      </c>
      <c r="J46" s="174">
        <f t="shared" ref="J46:J48" si="10">H46/1.17</f>
        <v>55555.5555555556</v>
      </c>
      <c r="K46" s="207">
        <v>18</v>
      </c>
      <c r="L46" s="207">
        <v>6</v>
      </c>
      <c r="M46" s="207">
        <v>90</v>
      </c>
      <c r="N46" s="212">
        <f t="shared" si="9"/>
        <v>6000</v>
      </c>
      <c r="O46" s="213"/>
      <c r="P46" s="21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/>
      <c r="IO46" s="54"/>
      <c r="IP46" s="54"/>
    </row>
    <row r="47" s="1" customFormat="1" ht="24" customHeight="1" spans="1:250">
      <c r="A47" s="175">
        <v>44</v>
      </c>
      <c r="B47" s="172" t="s">
        <v>277</v>
      </c>
      <c r="C47" s="176" t="s">
        <v>307</v>
      </c>
      <c r="D47" s="176"/>
      <c r="E47" s="176"/>
      <c r="F47" s="176" t="s">
        <v>256</v>
      </c>
      <c r="G47" s="176">
        <v>1</v>
      </c>
      <c r="H47" s="174">
        <v>176000</v>
      </c>
      <c r="I47" s="211">
        <v>39600</v>
      </c>
      <c r="J47" s="174">
        <f t="shared" si="10"/>
        <v>150427.35042735</v>
      </c>
      <c r="K47" s="207">
        <v>18</v>
      </c>
      <c r="L47" s="207">
        <v>6</v>
      </c>
      <c r="M47" s="207">
        <v>90</v>
      </c>
      <c r="N47" s="212">
        <f t="shared" si="9"/>
        <v>16246.1538461538</v>
      </c>
      <c r="O47" s="213"/>
      <c r="P47" s="21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</row>
    <row r="48" s="1" customFormat="1" ht="24" customHeight="1" spans="1:250">
      <c r="A48" s="175">
        <v>45</v>
      </c>
      <c r="B48" s="172" t="s">
        <v>308</v>
      </c>
      <c r="C48" s="176" t="s">
        <v>309</v>
      </c>
      <c r="D48" s="176"/>
      <c r="E48" s="176">
        <v>2007</v>
      </c>
      <c r="F48" s="176" t="s">
        <v>231</v>
      </c>
      <c r="G48" s="176">
        <v>1</v>
      </c>
      <c r="H48" s="174">
        <v>152700</v>
      </c>
      <c r="I48" s="211">
        <v>91620</v>
      </c>
      <c r="J48" s="174">
        <f t="shared" si="10"/>
        <v>130512.820512821</v>
      </c>
      <c r="K48" s="207">
        <v>18</v>
      </c>
      <c r="L48" s="207">
        <v>6</v>
      </c>
      <c r="M48" s="207">
        <v>90</v>
      </c>
      <c r="N48" s="212">
        <f t="shared" si="9"/>
        <v>14095.3846153846</v>
      </c>
      <c r="O48" s="213"/>
      <c r="P48" s="21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</row>
    <row r="49" s="1" customFormat="1" ht="24" customHeight="1" spans="1:250">
      <c r="A49" s="177">
        <v>46</v>
      </c>
      <c r="B49" s="178" t="s">
        <v>88</v>
      </c>
      <c r="C49" s="179"/>
      <c r="D49" s="179"/>
      <c r="E49" s="179"/>
      <c r="F49" s="179"/>
      <c r="G49" s="179"/>
      <c r="H49" s="180">
        <f>SUM(H6:H48)</f>
        <v>109450460</v>
      </c>
      <c r="I49" s="215">
        <f>SUM(I6:I48)</f>
        <v>43929109.5</v>
      </c>
      <c r="J49" s="180">
        <f>SUM(J6:J48)</f>
        <v>75891049.2307692</v>
      </c>
      <c r="K49" s="180"/>
      <c r="L49" s="180"/>
      <c r="M49" s="180"/>
      <c r="N49" s="180">
        <f>SUM(N6:N48)</f>
        <v>8202893.62461539</v>
      </c>
      <c r="O49" s="216"/>
      <c r="P49" s="217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</row>
    <row r="50" ht="18" customHeight="1" spans="1:250">
      <c r="A50" s="24" t="s">
        <v>89</v>
      </c>
      <c r="B50" s="24"/>
      <c r="C50" s="24"/>
      <c r="D50" s="24"/>
      <c r="E50" s="25" t="s">
        <v>90</v>
      </c>
      <c r="F50" s="25"/>
      <c r="G50" s="25"/>
      <c r="H50" s="137"/>
      <c r="I50" s="137"/>
      <c r="J50" s="137" t="s">
        <v>91</v>
      </c>
      <c r="K50" s="137"/>
      <c r="L50" s="137"/>
      <c r="M50" s="137"/>
      <c r="N50" s="137"/>
      <c r="O50" s="137"/>
      <c r="P50" s="137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</row>
    <row r="51" spans="1:250">
      <c r="A51" s="27"/>
      <c r="B51" s="28"/>
      <c r="C51" s="28"/>
      <c r="D51" s="29"/>
      <c r="E51" s="29"/>
      <c r="F51" s="29"/>
      <c r="G51" s="29"/>
      <c r="H51" s="181"/>
      <c r="I51" s="181"/>
      <c r="J51" s="218"/>
      <c r="K51" s="181"/>
      <c r="L51" s="181"/>
      <c r="M51" s="181"/>
      <c r="N51" s="181"/>
      <c r="O51" s="181"/>
      <c r="P51" s="21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</row>
    <row r="52" ht="14.25" spans="1:250">
      <c r="A52" s="31"/>
      <c r="B52" s="31"/>
      <c r="C52" s="31"/>
      <c r="D52" s="31"/>
      <c r="E52" s="31"/>
      <c r="F52" s="31"/>
      <c r="G52" s="31"/>
      <c r="H52" s="138"/>
      <c r="I52" s="138"/>
      <c r="J52" s="138"/>
      <c r="K52" s="138"/>
      <c r="L52" s="138"/>
      <c r="M52" s="138"/>
      <c r="N52" s="138"/>
      <c r="O52" s="138"/>
      <c r="P52" s="138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</row>
    <row r="53" ht="14.25" spans="1:250">
      <c r="A53" s="31"/>
      <c r="B53" s="31"/>
      <c r="C53" s="31"/>
      <c r="D53" s="31"/>
      <c r="E53" s="31"/>
      <c r="F53" s="31"/>
      <c r="G53" s="31"/>
      <c r="H53" s="138"/>
      <c r="I53" s="138"/>
      <c r="J53" s="138"/>
      <c r="K53" s="138"/>
      <c r="L53" s="138"/>
      <c r="M53" s="138"/>
      <c r="N53" s="138"/>
      <c r="O53" s="138"/>
      <c r="P53" s="138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</row>
    <row r="54" ht="14.25" spans="1:250">
      <c r="A54" s="31"/>
      <c r="B54" s="31"/>
      <c r="C54" s="31"/>
      <c r="D54" s="31"/>
      <c r="E54" s="31"/>
      <c r="F54" s="31"/>
      <c r="G54" s="31"/>
      <c r="H54" s="138"/>
      <c r="I54" s="138"/>
      <c r="J54" s="138"/>
      <c r="K54" s="138"/>
      <c r="L54" s="138"/>
      <c r="M54" s="138"/>
      <c r="N54" s="138"/>
      <c r="O54" s="138"/>
      <c r="P54" s="138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</row>
    <row r="55" ht="14.25" spans="1:250">
      <c r="A55" s="31"/>
      <c r="B55" s="31"/>
      <c r="C55" s="31"/>
      <c r="D55" s="31"/>
      <c r="E55" s="31"/>
      <c r="F55" s="31"/>
      <c r="G55" s="31"/>
      <c r="H55" s="138"/>
      <c r="I55" s="138"/>
      <c r="J55" s="138"/>
      <c r="K55" s="138"/>
      <c r="L55" s="138"/>
      <c r="M55" s="138"/>
      <c r="N55" s="138"/>
      <c r="O55" s="138"/>
      <c r="P55" s="138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</row>
    <row r="56" ht="14.25" spans="1:250">
      <c r="A56" s="31"/>
      <c r="B56" s="31"/>
      <c r="C56" s="31"/>
      <c r="D56" s="31"/>
      <c r="E56" s="31"/>
      <c r="F56" s="31"/>
      <c r="G56" s="31"/>
      <c r="H56" s="138"/>
      <c r="I56" s="138"/>
      <c r="J56" s="138"/>
      <c r="K56" s="138"/>
      <c r="L56" s="138"/>
      <c r="M56" s="138"/>
      <c r="N56" s="138"/>
      <c r="O56" s="138"/>
      <c r="P56" s="138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</row>
    <row r="57" ht="14.25" spans="1:250">
      <c r="A57" s="31"/>
      <c r="B57" s="31"/>
      <c r="C57" s="31"/>
      <c r="D57" s="31"/>
      <c r="E57" s="31"/>
      <c r="F57" s="31"/>
      <c r="G57" s="31"/>
      <c r="H57" s="138"/>
      <c r="I57" s="138"/>
      <c r="J57" s="138"/>
      <c r="K57" s="138"/>
      <c r="L57" s="138"/>
      <c r="M57" s="138"/>
      <c r="N57" s="138"/>
      <c r="O57" s="138"/>
      <c r="P57" s="138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</row>
    <row r="58" ht="14.25" spans="1:250">
      <c r="A58" s="31"/>
      <c r="B58" s="31"/>
      <c r="C58" s="31"/>
      <c r="D58" s="31"/>
      <c r="E58" s="31"/>
      <c r="F58" s="31"/>
      <c r="G58" s="31"/>
      <c r="H58" s="138"/>
      <c r="I58" s="138"/>
      <c r="J58" s="138"/>
      <c r="K58" s="138"/>
      <c r="L58" s="138"/>
      <c r="M58" s="138"/>
      <c r="N58" s="138"/>
      <c r="O58" s="138"/>
      <c r="P58" s="138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</row>
    <row r="59" ht="14.25" spans="1:250">
      <c r="A59" s="31"/>
      <c r="B59" s="31"/>
      <c r="C59" s="31"/>
      <c r="D59" s="31"/>
      <c r="E59" s="31"/>
      <c r="F59" s="31"/>
      <c r="G59" s="31"/>
      <c r="H59" s="138"/>
      <c r="I59" s="138"/>
      <c r="J59" s="138"/>
      <c r="K59" s="138"/>
      <c r="L59" s="138"/>
      <c r="M59" s="138"/>
      <c r="N59" s="138"/>
      <c r="O59" s="138"/>
      <c r="P59" s="138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</row>
    <row r="60" ht="14.25" spans="1:250">
      <c r="A60" s="31"/>
      <c r="B60" s="31"/>
      <c r="C60" s="31"/>
      <c r="D60" s="31"/>
      <c r="E60" s="31"/>
      <c r="F60" s="31"/>
      <c r="G60" s="31"/>
      <c r="H60" s="138"/>
      <c r="I60" s="138"/>
      <c r="J60" s="138"/>
      <c r="K60" s="138"/>
      <c r="L60" s="138"/>
      <c r="M60" s="138"/>
      <c r="N60" s="138"/>
      <c r="O60" s="138"/>
      <c r="P60" s="138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</row>
    <row r="61" ht="14.25" spans="1:250">
      <c r="A61" s="31"/>
      <c r="B61" s="31"/>
      <c r="C61" s="31"/>
      <c r="D61" s="31"/>
      <c r="E61" s="31"/>
      <c r="F61" s="31"/>
      <c r="G61" s="31"/>
      <c r="H61" s="138"/>
      <c r="I61" s="138"/>
      <c r="J61" s="138"/>
      <c r="K61" s="138"/>
      <c r="L61" s="138"/>
      <c r="M61" s="138"/>
      <c r="N61" s="138"/>
      <c r="O61" s="138"/>
      <c r="P61" s="138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</row>
    <row r="62" ht="14.25" spans="1:250">
      <c r="A62" s="31"/>
      <c r="B62" s="31"/>
      <c r="C62" s="31"/>
      <c r="D62" s="31"/>
      <c r="E62" s="31"/>
      <c r="F62" s="31"/>
      <c r="G62" s="31"/>
      <c r="H62" s="138"/>
      <c r="I62" s="138"/>
      <c r="J62" s="138"/>
      <c r="K62" s="138"/>
      <c r="L62" s="138"/>
      <c r="M62" s="138"/>
      <c r="N62" s="138"/>
      <c r="O62" s="138"/>
      <c r="P62" s="138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</row>
    <row r="63" ht="14.25" spans="1:250">
      <c r="A63" s="31"/>
      <c r="B63" s="31"/>
      <c r="C63" s="31"/>
      <c r="D63" s="31"/>
      <c r="E63" s="31"/>
      <c r="F63" s="31"/>
      <c r="G63" s="31"/>
      <c r="H63" s="138"/>
      <c r="I63" s="138"/>
      <c r="J63" s="138"/>
      <c r="K63" s="138"/>
      <c r="L63" s="138"/>
      <c r="M63" s="138"/>
      <c r="N63" s="138"/>
      <c r="O63" s="138"/>
      <c r="P63" s="138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</row>
    <row r="64" ht="14.25" spans="1:250">
      <c r="A64" s="31"/>
      <c r="B64" s="31"/>
      <c r="C64" s="31"/>
      <c r="D64" s="31"/>
      <c r="E64" s="31"/>
      <c r="F64" s="31"/>
      <c r="G64" s="31"/>
      <c r="H64" s="138"/>
      <c r="I64" s="138"/>
      <c r="J64" s="138"/>
      <c r="K64" s="138"/>
      <c r="L64" s="138"/>
      <c r="M64" s="138"/>
      <c r="N64" s="138"/>
      <c r="O64" s="138"/>
      <c r="P64" s="138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</row>
    <row r="65" ht="14.25" spans="1:250">
      <c r="A65" s="31"/>
      <c r="B65" s="31"/>
      <c r="C65" s="31"/>
      <c r="D65" s="31"/>
      <c r="E65" s="31"/>
      <c r="F65" s="31"/>
      <c r="G65" s="31"/>
      <c r="H65" s="138"/>
      <c r="I65" s="138"/>
      <c r="J65" s="138"/>
      <c r="K65" s="138"/>
      <c r="L65" s="138"/>
      <c r="M65" s="138"/>
      <c r="N65" s="138"/>
      <c r="O65" s="138"/>
      <c r="P65" s="138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</row>
    <row r="66" ht="14.25" spans="1:250">
      <c r="A66" s="31"/>
      <c r="B66" s="31"/>
      <c r="C66" s="31"/>
      <c r="D66" s="31"/>
      <c r="E66" s="31"/>
      <c r="F66" s="31"/>
      <c r="G66" s="31"/>
      <c r="H66" s="138"/>
      <c r="I66" s="138"/>
      <c r="J66" s="138"/>
      <c r="K66" s="138"/>
      <c r="L66" s="138"/>
      <c r="M66" s="138"/>
      <c r="N66" s="138"/>
      <c r="O66" s="138"/>
      <c r="P66" s="138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</row>
    <row r="67" ht="14.25" spans="1:250">
      <c r="A67" s="31"/>
      <c r="B67" s="31"/>
      <c r="C67" s="31"/>
      <c r="D67" s="31"/>
      <c r="E67" s="31"/>
      <c r="F67" s="31"/>
      <c r="G67" s="31"/>
      <c r="H67" s="138"/>
      <c r="I67" s="138"/>
      <c r="J67" s="138"/>
      <c r="K67" s="138"/>
      <c r="L67" s="138"/>
      <c r="M67" s="138"/>
      <c r="N67" s="138"/>
      <c r="O67" s="138"/>
      <c r="P67" s="138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</row>
    <row r="68" ht="14.25" spans="1:250">
      <c r="A68" s="31"/>
      <c r="B68" s="31"/>
      <c r="C68" s="31"/>
      <c r="D68" s="31"/>
      <c r="E68" s="31"/>
      <c r="F68" s="31"/>
      <c r="G68" s="31"/>
      <c r="H68" s="138"/>
      <c r="I68" s="138"/>
      <c r="J68" s="138"/>
      <c r="K68" s="138"/>
      <c r="L68" s="138"/>
      <c r="M68" s="138"/>
      <c r="N68" s="138"/>
      <c r="O68" s="138"/>
      <c r="P68" s="138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</row>
    <row r="69" ht="14.25" spans="1:250">
      <c r="A69" s="31"/>
      <c r="B69" s="31"/>
      <c r="C69" s="31"/>
      <c r="D69" s="31"/>
      <c r="E69" s="31"/>
      <c r="F69" s="31"/>
      <c r="G69" s="31"/>
      <c r="H69" s="138"/>
      <c r="I69" s="138"/>
      <c r="J69" s="138"/>
      <c r="K69" s="138"/>
      <c r="L69" s="138"/>
      <c r="M69" s="138"/>
      <c r="N69" s="138"/>
      <c r="O69" s="138"/>
      <c r="P69" s="138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</row>
    <row r="70" ht="14.25" spans="1:250">
      <c r="A70" s="31"/>
      <c r="B70" s="31"/>
      <c r="C70" s="31"/>
      <c r="D70" s="31"/>
      <c r="E70" s="31"/>
      <c r="F70" s="31"/>
      <c r="G70" s="31"/>
      <c r="H70" s="138"/>
      <c r="I70" s="138"/>
      <c r="J70" s="138"/>
      <c r="K70" s="138"/>
      <c r="L70" s="138"/>
      <c r="M70" s="138"/>
      <c r="N70" s="138"/>
      <c r="O70" s="138"/>
      <c r="P70" s="138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</row>
    <row r="71" ht="14.25" spans="1:250">
      <c r="A71" s="31"/>
      <c r="B71" s="31"/>
      <c r="C71" s="31"/>
      <c r="D71" s="31"/>
      <c r="E71" s="31"/>
      <c r="F71" s="31"/>
      <c r="G71" s="31"/>
      <c r="H71" s="138"/>
      <c r="I71" s="138"/>
      <c r="J71" s="138"/>
      <c r="K71" s="138"/>
      <c r="L71" s="138"/>
      <c r="M71" s="138"/>
      <c r="N71" s="138"/>
      <c r="O71" s="138"/>
      <c r="P71" s="138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</row>
    <row r="72" ht="14.25" spans="1:250">
      <c r="A72" s="31"/>
      <c r="B72" s="31"/>
      <c r="C72" s="31"/>
      <c r="D72" s="31"/>
      <c r="E72" s="31"/>
      <c r="F72" s="31"/>
      <c r="G72" s="31"/>
      <c r="H72" s="138"/>
      <c r="I72" s="138"/>
      <c r="J72" s="138"/>
      <c r="K72" s="138"/>
      <c r="L72" s="138"/>
      <c r="M72" s="138"/>
      <c r="N72" s="138"/>
      <c r="O72" s="138"/>
      <c r="P72" s="138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</row>
    <row r="73" ht="14.25" spans="1:250">
      <c r="A73" s="31"/>
      <c r="B73" s="31"/>
      <c r="C73" s="31"/>
      <c r="D73" s="31"/>
      <c r="E73" s="31"/>
      <c r="F73" s="31"/>
      <c r="G73" s="31"/>
      <c r="H73" s="138"/>
      <c r="I73" s="138"/>
      <c r="J73" s="138"/>
      <c r="K73" s="138"/>
      <c r="L73" s="138"/>
      <c r="M73" s="138"/>
      <c r="N73" s="138"/>
      <c r="O73" s="138"/>
      <c r="P73" s="138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</row>
    <row r="74" ht="14.25" spans="1:250">
      <c r="A74" s="31"/>
      <c r="B74" s="31"/>
      <c r="C74" s="31"/>
      <c r="D74" s="31"/>
      <c r="E74" s="31"/>
      <c r="F74" s="31"/>
      <c r="G74" s="31"/>
      <c r="H74" s="138"/>
      <c r="I74" s="138"/>
      <c r="J74" s="138"/>
      <c r="K74" s="138"/>
      <c r="L74" s="138"/>
      <c r="M74" s="138"/>
      <c r="N74" s="138"/>
      <c r="O74" s="138"/>
      <c r="P74" s="138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</row>
    <row r="75" ht="14.25" spans="1:250">
      <c r="A75" s="31"/>
      <c r="B75" s="31"/>
      <c r="C75" s="31"/>
      <c r="D75" s="31"/>
      <c r="E75" s="31"/>
      <c r="F75" s="31"/>
      <c r="G75" s="31"/>
      <c r="H75" s="138"/>
      <c r="I75" s="138"/>
      <c r="J75" s="138"/>
      <c r="K75" s="138"/>
      <c r="L75" s="138"/>
      <c r="M75" s="138"/>
      <c r="N75" s="138"/>
      <c r="O75" s="138"/>
      <c r="P75" s="138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</row>
    <row r="76" ht="14.25" spans="1:250">
      <c r="A76" s="31"/>
      <c r="B76" s="31"/>
      <c r="C76" s="31"/>
      <c r="D76" s="31"/>
      <c r="E76" s="31"/>
      <c r="F76" s="31"/>
      <c r="G76" s="31"/>
      <c r="H76" s="138"/>
      <c r="I76" s="138"/>
      <c r="J76" s="138"/>
      <c r="K76" s="138"/>
      <c r="L76" s="138"/>
      <c r="M76" s="138"/>
      <c r="N76" s="138"/>
      <c r="O76" s="138"/>
      <c r="P76" s="138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</row>
    <row r="77" ht="14.25" spans="1:250">
      <c r="A77" s="31"/>
      <c r="B77" s="31"/>
      <c r="C77" s="31"/>
      <c r="D77" s="31"/>
      <c r="E77" s="31"/>
      <c r="F77" s="31"/>
      <c r="G77" s="31"/>
      <c r="H77" s="138"/>
      <c r="I77" s="138"/>
      <c r="J77" s="138"/>
      <c r="K77" s="138"/>
      <c r="L77" s="138"/>
      <c r="M77" s="138"/>
      <c r="N77" s="138"/>
      <c r="O77" s="138"/>
      <c r="P77" s="138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</row>
    <row r="78" ht="14.25" spans="1:250">
      <c r="A78" s="31"/>
      <c r="B78" s="31"/>
      <c r="C78" s="31"/>
      <c r="D78" s="31"/>
      <c r="E78" s="31"/>
      <c r="F78" s="31"/>
      <c r="G78" s="31"/>
      <c r="H78" s="138"/>
      <c r="I78" s="138"/>
      <c r="J78" s="138"/>
      <c r="K78" s="138"/>
      <c r="L78" s="138"/>
      <c r="M78" s="138"/>
      <c r="N78" s="138"/>
      <c r="O78" s="138"/>
      <c r="P78" s="138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</row>
    <row r="79" ht="14.25" spans="1:250">
      <c r="A79" s="31"/>
      <c r="B79" s="31"/>
      <c r="C79" s="31"/>
      <c r="D79" s="31"/>
      <c r="E79" s="31"/>
      <c r="F79" s="31"/>
      <c r="G79" s="31"/>
      <c r="H79" s="138"/>
      <c r="I79" s="138"/>
      <c r="J79" s="138"/>
      <c r="K79" s="138"/>
      <c r="L79" s="138"/>
      <c r="M79" s="138"/>
      <c r="N79" s="138"/>
      <c r="O79" s="138"/>
      <c r="P79" s="138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</row>
    <row r="80" ht="14.25" spans="1:250">
      <c r="A80" s="31"/>
      <c r="B80" s="31"/>
      <c r="C80" s="31"/>
      <c r="D80" s="31"/>
      <c r="E80" s="31"/>
      <c r="F80" s="31"/>
      <c r="G80" s="31"/>
      <c r="H80" s="138"/>
      <c r="I80" s="138"/>
      <c r="J80" s="138"/>
      <c r="K80" s="138"/>
      <c r="L80" s="138"/>
      <c r="M80" s="138"/>
      <c r="N80" s="138"/>
      <c r="O80" s="138"/>
      <c r="P80" s="138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</row>
    <row r="81" ht="14.25" spans="1:250">
      <c r="A81" s="31"/>
      <c r="B81" s="31"/>
      <c r="C81" s="31"/>
      <c r="D81" s="31"/>
      <c r="E81" s="31"/>
      <c r="F81" s="31"/>
      <c r="G81" s="31"/>
      <c r="H81" s="138"/>
      <c r="I81" s="138"/>
      <c r="J81" s="138"/>
      <c r="K81" s="138"/>
      <c r="L81" s="138"/>
      <c r="M81" s="138"/>
      <c r="N81" s="138"/>
      <c r="O81" s="138"/>
      <c r="P81" s="138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</row>
    <row r="82" ht="14.25" spans="1:250">
      <c r="A82" s="31"/>
      <c r="B82" s="31"/>
      <c r="C82" s="31"/>
      <c r="D82" s="31"/>
      <c r="E82" s="31"/>
      <c r="F82" s="31"/>
      <c r="G82" s="31"/>
      <c r="H82" s="138"/>
      <c r="I82" s="138"/>
      <c r="J82" s="138"/>
      <c r="K82" s="138"/>
      <c r="L82" s="138"/>
      <c r="M82" s="138"/>
      <c r="N82" s="138"/>
      <c r="O82" s="138"/>
      <c r="P82" s="138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</row>
    <row r="83" ht="14.25" spans="1:250">
      <c r="A83" s="31"/>
      <c r="B83" s="31"/>
      <c r="C83" s="31"/>
      <c r="D83" s="31"/>
      <c r="E83" s="31"/>
      <c r="F83" s="31"/>
      <c r="G83" s="31"/>
      <c r="H83" s="138"/>
      <c r="I83" s="138"/>
      <c r="J83" s="138"/>
      <c r="K83" s="138"/>
      <c r="L83" s="138"/>
      <c r="M83" s="138"/>
      <c r="N83" s="138"/>
      <c r="O83" s="138"/>
      <c r="P83" s="138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</row>
    <row r="84" ht="14.25" spans="1:250">
      <c r="A84" s="31"/>
      <c r="B84" s="31"/>
      <c r="C84" s="31"/>
      <c r="D84" s="31"/>
      <c r="E84" s="31"/>
      <c r="F84" s="31"/>
      <c r="G84" s="31"/>
      <c r="H84" s="138"/>
      <c r="I84" s="138"/>
      <c r="J84" s="138"/>
      <c r="K84" s="138"/>
      <c r="L84" s="138"/>
      <c r="M84" s="138"/>
      <c r="N84" s="138"/>
      <c r="O84" s="138"/>
      <c r="P84" s="138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</row>
    <row r="85" ht="14.25" spans="1:250">
      <c r="A85" s="31"/>
      <c r="B85" s="31"/>
      <c r="C85" s="31"/>
      <c r="D85" s="31"/>
      <c r="E85" s="31"/>
      <c r="F85" s="31"/>
      <c r="G85" s="31"/>
      <c r="H85" s="138"/>
      <c r="I85" s="138"/>
      <c r="J85" s="138"/>
      <c r="K85" s="138"/>
      <c r="L85" s="138"/>
      <c r="M85" s="138"/>
      <c r="N85" s="138"/>
      <c r="O85" s="138"/>
      <c r="P85" s="138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</row>
    <row r="86" ht="14.25" spans="1:250">
      <c r="A86" s="31"/>
      <c r="B86" s="31"/>
      <c r="C86" s="31"/>
      <c r="D86" s="31"/>
      <c r="E86" s="31"/>
      <c r="F86" s="31"/>
      <c r="G86" s="31"/>
      <c r="H86" s="138"/>
      <c r="I86" s="138"/>
      <c r="J86" s="138"/>
      <c r="K86" s="138"/>
      <c r="L86" s="138"/>
      <c r="M86" s="138"/>
      <c r="N86" s="138"/>
      <c r="O86" s="138"/>
      <c r="P86" s="138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</row>
    <row r="87" ht="14.25" spans="1:250">
      <c r="A87" s="31"/>
      <c r="B87" s="31"/>
      <c r="C87" s="31"/>
      <c r="D87" s="31"/>
      <c r="E87" s="31"/>
      <c r="F87" s="31"/>
      <c r="G87" s="31"/>
      <c r="H87" s="138"/>
      <c r="I87" s="138"/>
      <c r="J87" s="138"/>
      <c r="K87" s="138"/>
      <c r="L87" s="138"/>
      <c r="M87" s="138"/>
      <c r="N87" s="138"/>
      <c r="O87" s="138"/>
      <c r="P87" s="138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</row>
    <row r="88" ht="14.25" spans="1:250">
      <c r="A88" s="31"/>
      <c r="B88" s="31"/>
      <c r="C88" s="31"/>
      <c r="D88" s="31"/>
      <c r="E88" s="31"/>
      <c r="F88" s="31"/>
      <c r="G88" s="31"/>
      <c r="H88" s="138"/>
      <c r="I88" s="138"/>
      <c r="J88" s="138"/>
      <c r="K88" s="138"/>
      <c r="L88" s="138"/>
      <c r="M88" s="138"/>
      <c r="N88" s="138"/>
      <c r="O88" s="138"/>
      <c r="P88" s="138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</row>
    <row r="89" ht="14.25" spans="1:250">
      <c r="A89" s="31"/>
      <c r="B89" s="31"/>
      <c r="C89" s="31"/>
      <c r="D89" s="31"/>
      <c r="E89" s="31"/>
      <c r="F89" s="31"/>
      <c r="G89" s="31"/>
      <c r="H89" s="138"/>
      <c r="I89" s="138"/>
      <c r="J89" s="138"/>
      <c r="K89" s="138"/>
      <c r="L89" s="138"/>
      <c r="M89" s="138"/>
      <c r="N89" s="138"/>
      <c r="O89" s="138"/>
      <c r="P89" s="138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</row>
    <row r="90" ht="14.25" spans="1:250">
      <c r="A90" s="31"/>
      <c r="B90" s="31"/>
      <c r="C90" s="31"/>
      <c r="D90" s="31"/>
      <c r="E90" s="31"/>
      <c r="F90" s="31"/>
      <c r="G90" s="31"/>
      <c r="H90" s="138"/>
      <c r="I90" s="138"/>
      <c r="J90" s="138"/>
      <c r="K90" s="138"/>
      <c r="L90" s="138"/>
      <c r="M90" s="138"/>
      <c r="N90" s="138"/>
      <c r="O90" s="138"/>
      <c r="P90" s="138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</row>
    <row r="91" ht="14.25" spans="1:250">
      <c r="A91" s="31"/>
      <c r="B91" s="31"/>
      <c r="C91" s="31"/>
      <c r="D91" s="31"/>
      <c r="E91" s="31"/>
      <c r="F91" s="31"/>
      <c r="G91" s="31"/>
      <c r="H91" s="138"/>
      <c r="I91" s="138"/>
      <c r="J91" s="138"/>
      <c r="K91" s="138"/>
      <c r="L91" s="138"/>
      <c r="M91" s="138"/>
      <c r="N91" s="138"/>
      <c r="O91" s="138"/>
      <c r="P91" s="138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</row>
    <row r="92" ht="14.25" spans="1:250">
      <c r="A92" s="31"/>
      <c r="B92" s="31"/>
      <c r="C92" s="31"/>
      <c r="D92" s="31"/>
      <c r="E92" s="31"/>
      <c r="F92" s="31"/>
      <c r="G92" s="31"/>
      <c r="H92" s="138"/>
      <c r="I92" s="138"/>
      <c r="J92" s="138"/>
      <c r="K92" s="138"/>
      <c r="L92" s="138"/>
      <c r="M92" s="138"/>
      <c r="N92" s="138"/>
      <c r="O92" s="138"/>
      <c r="P92" s="138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</row>
    <row r="93" ht="14.25" spans="1:250">
      <c r="A93" s="31"/>
      <c r="B93" s="31"/>
      <c r="C93" s="31"/>
      <c r="D93" s="31"/>
      <c r="E93" s="31"/>
      <c r="F93" s="31"/>
      <c r="G93" s="31"/>
      <c r="H93" s="138"/>
      <c r="I93" s="138"/>
      <c r="J93" s="138"/>
      <c r="K93" s="138"/>
      <c r="L93" s="138"/>
      <c r="M93" s="138"/>
      <c r="N93" s="138"/>
      <c r="O93" s="138"/>
      <c r="P93" s="138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</row>
    <row r="94" ht="14.25" spans="1:250">
      <c r="A94" s="31"/>
      <c r="B94" s="31"/>
      <c r="C94" s="31"/>
      <c r="D94" s="31"/>
      <c r="E94" s="31"/>
      <c r="F94" s="31"/>
      <c r="G94" s="31"/>
      <c r="H94" s="138"/>
      <c r="I94" s="138"/>
      <c r="J94" s="138"/>
      <c r="K94" s="138"/>
      <c r="L94" s="138"/>
      <c r="M94" s="138"/>
      <c r="N94" s="138"/>
      <c r="O94" s="138"/>
      <c r="P94" s="138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</row>
    <row r="95" ht="14.25" spans="1:250">
      <c r="A95" s="31"/>
      <c r="B95" s="31"/>
      <c r="C95" s="31"/>
      <c r="D95" s="31"/>
      <c r="E95" s="31"/>
      <c r="F95" s="31"/>
      <c r="G95" s="31"/>
      <c r="H95" s="138"/>
      <c r="I95" s="138"/>
      <c r="J95" s="138"/>
      <c r="K95" s="138"/>
      <c r="L95" s="138"/>
      <c r="M95" s="138"/>
      <c r="N95" s="138"/>
      <c r="O95" s="138"/>
      <c r="P95" s="138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</row>
    <row r="96" ht="14.25" spans="1:250">
      <c r="A96" s="31"/>
      <c r="B96" s="31"/>
      <c r="C96" s="31"/>
      <c r="D96" s="31"/>
      <c r="E96" s="31"/>
      <c r="F96" s="31"/>
      <c r="G96" s="31"/>
      <c r="H96" s="138"/>
      <c r="I96" s="138"/>
      <c r="J96" s="138"/>
      <c r="K96" s="138"/>
      <c r="L96" s="138"/>
      <c r="M96" s="138"/>
      <c r="N96" s="138"/>
      <c r="O96" s="138"/>
      <c r="P96" s="138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</row>
    <row r="97" ht="14.25" spans="1:250">
      <c r="A97" s="31"/>
      <c r="B97" s="31"/>
      <c r="C97" s="31"/>
      <c r="D97" s="31"/>
      <c r="E97" s="31"/>
      <c r="F97" s="31"/>
      <c r="G97" s="31"/>
      <c r="H97" s="138"/>
      <c r="I97" s="138"/>
      <c r="J97" s="138"/>
      <c r="K97" s="138"/>
      <c r="L97" s="138"/>
      <c r="M97" s="138"/>
      <c r="N97" s="138"/>
      <c r="O97" s="138"/>
      <c r="P97" s="138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</row>
    <row r="98" ht="14.25" spans="1:250">
      <c r="A98" s="31"/>
      <c r="B98" s="31"/>
      <c r="C98" s="31"/>
      <c r="D98" s="31"/>
      <c r="E98" s="31"/>
      <c r="F98" s="31"/>
      <c r="G98" s="31"/>
      <c r="H98" s="138"/>
      <c r="I98" s="138"/>
      <c r="J98" s="138"/>
      <c r="K98" s="138"/>
      <c r="L98" s="138"/>
      <c r="M98" s="138"/>
      <c r="N98" s="138"/>
      <c r="O98" s="138"/>
      <c r="P98" s="138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</row>
    <row r="99" ht="14.25" spans="1:250">
      <c r="A99" s="31"/>
      <c r="B99" s="31"/>
      <c r="C99" s="31"/>
      <c r="D99" s="31"/>
      <c r="E99" s="31"/>
      <c r="F99" s="31"/>
      <c r="G99" s="31"/>
      <c r="H99" s="138"/>
      <c r="I99" s="138"/>
      <c r="J99" s="138"/>
      <c r="K99" s="138"/>
      <c r="L99" s="138"/>
      <c r="M99" s="138"/>
      <c r="N99" s="138"/>
      <c r="O99" s="138"/>
      <c r="P99" s="138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</row>
    <row r="100" ht="14.25" spans="1:250">
      <c r="A100" s="31"/>
      <c r="B100" s="31"/>
      <c r="C100" s="31"/>
      <c r="D100" s="31"/>
      <c r="E100" s="31"/>
      <c r="F100" s="31"/>
      <c r="G100" s="31"/>
      <c r="H100" s="138"/>
      <c r="I100" s="138"/>
      <c r="J100" s="138"/>
      <c r="K100" s="138"/>
      <c r="L100" s="138"/>
      <c r="M100" s="138"/>
      <c r="N100" s="138"/>
      <c r="O100" s="138"/>
      <c r="P100" s="138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</row>
    <row r="101" ht="14.25" spans="1:250">
      <c r="A101" s="31"/>
      <c r="B101" s="31"/>
      <c r="C101" s="31"/>
      <c r="D101" s="31"/>
      <c r="E101" s="31"/>
      <c r="F101" s="31"/>
      <c r="G101" s="31"/>
      <c r="H101" s="138"/>
      <c r="I101" s="138"/>
      <c r="J101" s="138"/>
      <c r="K101" s="138"/>
      <c r="L101" s="138"/>
      <c r="M101" s="138"/>
      <c r="N101" s="138"/>
      <c r="O101" s="138"/>
      <c r="P101" s="138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</row>
    <row r="102" ht="14.25" spans="1:250">
      <c r="A102" s="31"/>
      <c r="B102" s="31"/>
      <c r="C102" s="31"/>
      <c r="D102" s="31"/>
      <c r="E102" s="31"/>
      <c r="F102" s="31"/>
      <c r="G102" s="31"/>
      <c r="H102" s="138"/>
      <c r="I102" s="138"/>
      <c r="J102" s="138"/>
      <c r="K102" s="138"/>
      <c r="L102" s="138"/>
      <c r="M102" s="138"/>
      <c r="N102" s="138"/>
      <c r="O102" s="138"/>
      <c r="P102" s="138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</row>
    <row r="103" ht="14.25" spans="1:250">
      <c r="A103" s="31"/>
      <c r="B103" s="31"/>
      <c r="C103" s="31"/>
      <c r="D103" s="31"/>
      <c r="E103" s="31"/>
      <c r="F103" s="31"/>
      <c r="G103" s="31"/>
      <c r="H103" s="138"/>
      <c r="I103" s="138"/>
      <c r="J103" s="138"/>
      <c r="K103" s="138"/>
      <c r="L103" s="138"/>
      <c r="M103" s="138"/>
      <c r="N103" s="138"/>
      <c r="O103" s="138"/>
      <c r="P103" s="138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</row>
    <row r="104" ht="14.25" spans="1:250">
      <c r="A104" s="31"/>
      <c r="B104" s="31"/>
      <c r="C104" s="31"/>
      <c r="D104" s="31"/>
      <c r="E104" s="31"/>
      <c r="F104" s="31"/>
      <c r="G104" s="31"/>
      <c r="H104" s="138"/>
      <c r="I104" s="138"/>
      <c r="J104" s="138"/>
      <c r="K104" s="138"/>
      <c r="L104" s="138"/>
      <c r="M104" s="138"/>
      <c r="N104" s="138"/>
      <c r="O104" s="138"/>
      <c r="P104" s="138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</row>
    <row r="105" ht="14.25" spans="1:250">
      <c r="A105" s="31"/>
      <c r="B105" s="31"/>
      <c r="C105" s="31"/>
      <c r="D105" s="31"/>
      <c r="E105" s="31"/>
      <c r="F105" s="31"/>
      <c r="G105" s="31"/>
      <c r="H105" s="138"/>
      <c r="I105" s="138"/>
      <c r="J105" s="138"/>
      <c r="K105" s="138"/>
      <c r="L105" s="138"/>
      <c r="M105" s="138"/>
      <c r="N105" s="138"/>
      <c r="O105" s="138"/>
      <c r="P105" s="138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</row>
    <row r="106" ht="14.25" spans="1:250">
      <c r="A106" s="31"/>
      <c r="B106" s="31"/>
      <c r="C106" s="31"/>
      <c r="D106" s="31"/>
      <c r="E106" s="31"/>
      <c r="F106" s="31"/>
      <c r="G106" s="31"/>
      <c r="H106" s="138"/>
      <c r="I106" s="138"/>
      <c r="J106" s="138"/>
      <c r="K106" s="138"/>
      <c r="L106" s="138"/>
      <c r="M106" s="138"/>
      <c r="N106" s="138"/>
      <c r="O106" s="138"/>
      <c r="P106" s="138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</row>
    <row r="107" ht="14.25" spans="1:250">
      <c r="A107" s="31"/>
      <c r="B107" s="31"/>
      <c r="C107" s="31"/>
      <c r="D107" s="31"/>
      <c r="E107" s="31"/>
      <c r="F107" s="31"/>
      <c r="G107" s="31"/>
      <c r="H107" s="138"/>
      <c r="I107" s="138"/>
      <c r="J107" s="138"/>
      <c r="K107" s="138"/>
      <c r="L107" s="138"/>
      <c r="M107" s="138"/>
      <c r="N107" s="138"/>
      <c r="O107" s="138"/>
      <c r="P107" s="138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</row>
    <row r="108" ht="14.25" spans="1:250">
      <c r="A108" s="31"/>
      <c r="B108" s="31"/>
      <c r="C108" s="31"/>
      <c r="D108" s="31"/>
      <c r="E108" s="31"/>
      <c r="F108" s="31"/>
      <c r="G108" s="31"/>
      <c r="H108" s="138"/>
      <c r="I108" s="138"/>
      <c r="J108" s="138"/>
      <c r="K108" s="138"/>
      <c r="L108" s="138"/>
      <c r="M108" s="138"/>
      <c r="N108" s="138"/>
      <c r="O108" s="138"/>
      <c r="P108" s="138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</row>
    <row r="109" ht="14.25" spans="1:250">
      <c r="A109" s="31"/>
      <c r="B109" s="31"/>
      <c r="C109" s="31"/>
      <c r="D109" s="31"/>
      <c r="E109" s="31"/>
      <c r="F109" s="31"/>
      <c r="G109" s="31"/>
      <c r="H109" s="138"/>
      <c r="I109" s="138"/>
      <c r="J109" s="138"/>
      <c r="K109" s="138"/>
      <c r="L109" s="138"/>
      <c r="M109" s="138"/>
      <c r="N109" s="138"/>
      <c r="O109" s="138"/>
      <c r="P109" s="138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</row>
    <row r="110" ht="14.25" spans="1:250">
      <c r="A110" s="31"/>
      <c r="B110" s="31"/>
      <c r="C110" s="31"/>
      <c r="D110" s="31"/>
      <c r="E110" s="31"/>
      <c r="F110" s="31"/>
      <c r="G110" s="31"/>
      <c r="H110" s="138"/>
      <c r="I110" s="138"/>
      <c r="J110" s="138"/>
      <c r="K110" s="138"/>
      <c r="L110" s="138"/>
      <c r="M110" s="138"/>
      <c r="N110" s="138"/>
      <c r="O110" s="138"/>
      <c r="P110" s="138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</row>
    <row r="111" ht="14.25" spans="1:250">
      <c r="A111" s="31"/>
      <c r="B111" s="31"/>
      <c r="C111" s="31"/>
      <c r="D111" s="31"/>
      <c r="E111" s="31"/>
      <c r="F111" s="31"/>
      <c r="G111" s="31"/>
      <c r="H111" s="138"/>
      <c r="I111" s="138"/>
      <c r="J111" s="138"/>
      <c r="K111" s="138"/>
      <c r="L111" s="138"/>
      <c r="M111" s="138"/>
      <c r="N111" s="138"/>
      <c r="O111" s="138"/>
      <c r="P111" s="138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</row>
    <row r="112" ht="14.25" spans="1:250">
      <c r="A112" s="31"/>
      <c r="B112" s="31"/>
      <c r="C112" s="31"/>
      <c r="D112" s="31"/>
      <c r="E112" s="31"/>
      <c r="F112" s="31"/>
      <c r="G112" s="31"/>
      <c r="H112" s="138"/>
      <c r="I112" s="138"/>
      <c r="J112" s="138"/>
      <c r="K112" s="138"/>
      <c r="L112" s="138"/>
      <c r="M112" s="138"/>
      <c r="N112" s="138"/>
      <c r="O112" s="138"/>
      <c r="P112" s="138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</row>
    <row r="113" ht="14.25" spans="1:250">
      <c r="A113" s="31"/>
      <c r="B113" s="31"/>
      <c r="C113" s="31"/>
      <c r="D113" s="31"/>
      <c r="E113" s="31"/>
      <c r="F113" s="31"/>
      <c r="G113" s="31"/>
      <c r="H113" s="138"/>
      <c r="I113" s="138"/>
      <c r="J113" s="138"/>
      <c r="K113" s="138"/>
      <c r="L113" s="138"/>
      <c r="M113" s="138"/>
      <c r="N113" s="138"/>
      <c r="O113" s="138"/>
      <c r="P113" s="138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</row>
    <row r="114" ht="14.25" spans="1:250">
      <c r="A114" s="31"/>
      <c r="B114" s="31"/>
      <c r="C114" s="31"/>
      <c r="D114" s="31"/>
      <c r="E114" s="31"/>
      <c r="F114" s="31"/>
      <c r="G114" s="31"/>
      <c r="H114" s="138"/>
      <c r="I114" s="138"/>
      <c r="J114" s="138"/>
      <c r="K114" s="138"/>
      <c r="L114" s="138"/>
      <c r="M114" s="138"/>
      <c r="N114" s="138"/>
      <c r="O114" s="138"/>
      <c r="P114" s="138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</row>
    <row r="115" ht="14.25" spans="1:250">
      <c r="A115" s="31"/>
      <c r="B115" s="31"/>
      <c r="C115" s="31"/>
      <c r="D115" s="31"/>
      <c r="E115" s="31"/>
      <c r="F115" s="31"/>
      <c r="G115" s="31"/>
      <c r="H115" s="138"/>
      <c r="I115" s="138"/>
      <c r="J115" s="138"/>
      <c r="K115" s="138"/>
      <c r="L115" s="138"/>
      <c r="M115" s="138"/>
      <c r="N115" s="138"/>
      <c r="O115" s="138"/>
      <c r="P115" s="138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</row>
    <row r="116" ht="14.25" spans="1:250">
      <c r="A116" s="31"/>
      <c r="B116" s="31"/>
      <c r="C116" s="31"/>
      <c r="D116" s="31"/>
      <c r="E116" s="31"/>
      <c r="F116" s="31"/>
      <c r="G116" s="31"/>
      <c r="H116" s="138"/>
      <c r="I116" s="138"/>
      <c r="J116" s="138"/>
      <c r="K116" s="138"/>
      <c r="L116" s="138"/>
      <c r="M116" s="138"/>
      <c r="N116" s="138"/>
      <c r="O116" s="138"/>
      <c r="P116" s="138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</row>
    <row r="117" ht="14.25" spans="1:250">
      <c r="A117" s="31"/>
      <c r="B117" s="31"/>
      <c r="C117" s="31"/>
      <c r="D117" s="31"/>
      <c r="E117" s="31"/>
      <c r="F117" s="31"/>
      <c r="G117" s="31"/>
      <c r="H117" s="138"/>
      <c r="I117" s="138"/>
      <c r="J117" s="138"/>
      <c r="K117" s="138"/>
      <c r="L117" s="138"/>
      <c r="M117" s="138"/>
      <c r="N117" s="138"/>
      <c r="O117" s="138"/>
      <c r="P117" s="138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</row>
    <row r="118" ht="14.25" spans="1:250">
      <c r="A118" s="31"/>
      <c r="B118" s="31"/>
      <c r="C118" s="31"/>
      <c r="D118" s="31"/>
      <c r="E118" s="31"/>
      <c r="F118" s="31"/>
      <c r="G118" s="31"/>
      <c r="H118" s="138"/>
      <c r="I118" s="138"/>
      <c r="J118" s="138"/>
      <c r="K118" s="138"/>
      <c r="L118" s="138"/>
      <c r="M118" s="138"/>
      <c r="N118" s="138"/>
      <c r="O118" s="138"/>
      <c r="P118" s="138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</row>
    <row r="119" ht="14.25" spans="1:250">
      <c r="A119" s="31"/>
      <c r="B119" s="31"/>
      <c r="C119" s="31"/>
      <c r="D119" s="31"/>
      <c r="E119" s="31"/>
      <c r="F119" s="31"/>
      <c r="G119" s="31"/>
      <c r="H119" s="138"/>
      <c r="I119" s="138"/>
      <c r="J119" s="138"/>
      <c r="K119" s="138"/>
      <c r="L119" s="138"/>
      <c r="M119" s="138"/>
      <c r="N119" s="138"/>
      <c r="O119" s="138"/>
      <c r="P119" s="138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</row>
    <row r="120" ht="14.25" spans="1:250">
      <c r="A120" s="31"/>
      <c r="B120" s="31"/>
      <c r="C120" s="31"/>
      <c r="D120" s="31"/>
      <c r="E120" s="31"/>
      <c r="F120" s="31"/>
      <c r="G120" s="31"/>
      <c r="H120" s="138"/>
      <c r="I120" s="138"/>
      <c r="J120" s="138"/>
      <c r="K120" s="138"/>
      <c r="L120" s="138"/>
      <c r="M120" s="138"/>
      <c r="N120" s="138"/>
      <c r="O120" s="138"/>
      <c r="P120" s="138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</row>
    <row r="121" ht="14.25" spans="1:250">
      <c r="A121" s="31"/>
      <c r="B121" s="31"/>
      <c r="C121" s="31"/>
      <c r="D121" s="31"/>
      <c r="E121" s="31"/>
      <c r="F121" s="31"/>
      <c r="G121" s="31"/>
      <c r="H121" s="138"/>
      <c r="I121" s="138"/>
      <c r="J121" s="138"/>
      <c r="K121" s="138"/>
      <c r="L121" s="138"/>
      <c r="M121" s="138"/>
      <c r="N121" s="138"/>
      <c r="O121" s="138"/>
      <c r="P121" s="138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</row>
    <row r="122" ht="14.25" spans="1:250">
      <c r="A122" s="31"/>
      <c r="B122" s="31"/>
      <c r="C122" s="31"/>
      <c r="D122" s="31"/>
      <c r="E122" s="31"/>
      <c r="F122" s="31"/>
      <c r="G122" s="31"/>
      <c r="H122" s="138"/>
      <c r="I122" s="138"/>
      <c r="J122" s="138"/>
      <c r="K122" s="138"/>
      <c r="L122" s="138"/>
      <c r="M122" s="138"/>
      <c r="N122" s="138"/>
      <c r="O122" s="138"/>
      <c r="P122" s="138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</row>
    <row r="123" ht="14.25" spans="1:250">
      <c r="A123" s="31"/>
      <c r="B123" s="31"/>
      <c r="C123" s="31"/>
      <c r="D123" s="31"/>
      <c r="E123" s="31"/>
      <c r="F123" s="31"/>
      <c r="G123" s="31"/>
      <c r="H123" s="138"/>
      <c r="I123" s="138"/>
      <c r="J123" s="138"/>
      <c r="K123" s="138"/>
      <c r="L123" s="138"/>
      <c r="M123" s="138"/>
      <c r="N123" s="138"/>
      <c r="O123" s="138"/>
      <c r="P123" s="138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</row>
    <row r="124" ht="14.25" spans="1:250">
      <c r="A124" s="31"/>
      <c r="B124" s="31"/>
      <c r="C124" s="31"/>
      <c r="D124" s="31"/>
      <c r="E124" s="31"/>
      <c r="F124" s="31"/>
      <c r="G124" s="31"/>
      <c r="H124" s="138"/>
      <c r="I124" s="138"/>
      <c r="J124" s="138"/>
      <c r="K124" s="138"/>
      <c r="L124" s="138"/>
      <c r="M124" s="138"/>
      <c r="N124" s="138"/>
      <c r="O124" s="138"/>
      <c r="P124" s="138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</row>
    <row r="125" ht="14.25" spans="1:250">
      <c r="A125" s="31"/>
      <c r="B125" s="31"/>
      <c r="C125" s="31"/>
      <c r="D125" s="31"/>
      <c r="E125" s="31"/>
      <c r="F125" s="31"/>
      <c r="G125" s="31"/>
      <c r="H125" s="138"/>
      <c r="I125" s="138"/>
      <c r="J125" s="138"/>
      <c r="K125" s="138"/>
      <c r="L125" s="138"/>
      <c r="M125" s="138"/>
      <c r="N125" s="138"/>
      <c r="O125" s="138"/>
      <c r="P125" s="138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</row>
    <row r="126" ht="14.25" spans="1:250">
      <c r="A126" s="31"/>
      <c r="B126" s="31"/>
      <c r="C126" s="31"/>
      <c r="D126" s="31"/>
      <c r="E126" s="31"/>
      <c r="F126" s="31"/>
      <c r="G126" s="31"/>
      <c r="H126" s="138"/>
      <c r="I126" s="138"/>
      <c r="J126" s="138"/>
      <c r="K126" s="138"/>
      <c r="L126" s="138"/>
      <c r="M126" s="138"/>
      <c r="N126" s="138"/>
      <c r="O126" s="138"/>
      <c r="P126" s="138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</row>
    <row r="127" ht="14.25" spans="1:250">
      <c r="A127" s="31"/>
      <c r="B127" s="31"/>
      <c r="C127" s="31"/>
      <c r="D127" s="31"/>
      <c r="E127" s="31"/>
      <c r="F127" s="31"/>
      <c r="G127" s="31"/>
      <c r="H127" s="138"/>
      <c r="I127" s="138"/>
      <c r="J127" s="138"/>
      <c r="K127" s="138"/>
      <c r="L127" s="138"/>
      <c r="M127" s="138"/>
      <c r="N127" s="138"/>
      <c r="O127" s="138"/>
      <c r="P127" s="138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</row>
    <row r="128" ht="14.25" spans="1:250">
      <c r="A128" s="31"/>
      <c r="B128" s="31"/>
      <c r="C128" s="31"/>
      <c r="D128" s="31"/>
      <c r="E128" s="31"/>
      <c r="F128" s="31"/>
      <c r="G128" s="31"/>
      <c r="H128" s="138"/>
      <c r="I128" s="138"/>
      <c r="J128" s="138"/>
      <c r="K128" s="138"/>
      <c r="L128" s="138"/>
      <c r="M128" s="138"/>
      <c r="N128" s="138"/>
      <c r="O128" s="138"/>
      <c r="P128" s="138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</row>
    <row r="129" ht="14.25" spans="1:250">
      <c r="A129" s="31"/>
      <c r="B129" s="31"/>
      <c r="C129" s="31"/>
      <c r="D129" s="31"/>
      <c r="E129" s="31"/>
      <c r="F129" s="31"/>
      <c r="G129" s="31"/>
      <c r="H129" s="138"/>
      <c r="I129" s="138"/>
      <c r="J129" s="138"/>
      <c r="K129" s="138"/>
      <c r="L129" s="138"/>
      <c r="M129" s="138"/>
      <c r="N129" s="138"/>
      <c r="O129" s="138"/>
      <c r="P129" s="138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</row>
    <row r="130" ht="14.25" spans="1:250">
      <c r="A130" s="31"/>
      <c r="B130" s="31"/>
      <c r="C130" s="31"/>
      <c r="D130" s="31"/>
      <c r="E130" s="31"/>
      <c r="F130" s="31"/>
      <c r="G130" s="31"/>
      <c r="H130" s="138"/>
      <c r="I130" s="138"/>
      <c r="J130" s="138"/>
      <c r="K130" s="138"/>
      <c r="L130" s="138"/>
      <c r="M130" s="138"/>
      <c r="N130" s="138"/>
      <c r="O130" s="138"/>
      <c r="P130" s="138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</row>
    <row r="131" ht="14.25" spans="1:250">
      <c r="A131" s="31"/>
      <c r="B131" s="31"/>
      <c r="C131" s="31"/>
      <c r="D131" s="31"/>
      <c r="E131" s="31"/>
      <c r="F131" s="31"/>
      <c r="G131" s="31"/>
      <c r="H131" s="138"/>
      <c r="I131" s="138"/>
      <c r="J131" s="138"/>
      <c r="K131" s="138"/>
      <c r="L131" s="138"/>
      <c r="M131" s="138"/>
      <c r="N131" s="138"/>
      <c r="O131" s="138"/>
      <c r="P131" s="138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</row>
    <row r="132" ht="14.25" spans="1:250">
      <c r="A132" s="31"/>
      <c r="B132" s="31"/>
      <c r="C132" s="31"/>
      <c r="D132" s="31"/>
      <c r="E132" s="31"/>
      <c r="F132" s="31"/>
      <c r="G132" s="31"/>
      <c r="H132" s="138"/>
      <c r="I132" s="138"/>
      <c r="J132" s="138"/>
      <c r="K132" s="138"/>
      <c r="L132" s="138"/>
      <c r="M132" s="138"/>
      <c r="N132" s="138"/>
      <c r="O132" s="138"/>
      <c r="P132" s="138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</row>
    <row r="133" ht="14.25" spans="1:250">
      <c r="A133" s="31"/>
      <c r="B133" s="31"/>
      <c r="C133" s="31"/>
      <c r="D133" s="31"/>
      <c r="E133" s="31"/>
      <c r="F133" s="31"/>
      <c r="G133" s="31"/>
      <c r="H133" s="138"/>
      <c r="I133" s="138"/>
      <c r="J133" s="138"/>
      <c r="K133" s="138"/>
      <c r="L133" s="138"/>
      <c r="M133" s="138"/>
      <c r="N133" s="138"/>
      <c r="O133" s="138"/>
      <c r="P133" s="138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</row>
    <row r="134" ht="14.25" spans="1:250">
      <c r="A134" s="31"/>
      <c r="B134" s="31"/>
      <c r="C134" s="31"/>
      <c r="D134" s="31"/>
      <c r="E134" s="31"/>
      <c r="F134" s="31"/>
      <c r="G134" s="31"/>
      <c r="H134" s="138"/>
      <c r="I134" s="138"/>
      <c r="J134" s="138"/>
      <c r="K134" s="138"/>
      <c r="L134" s="138"/>
      <c r="M134" s="138"/>
      <c r="N134" s="138"/>
      <c r="O134" s="138"/>
      <c r="P134" s="138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</row>
    <row r="135" ht="14.25" spans="1:250">
      <c r="A135" s="31"/>
      <c r="B135" s="31"/>
      <c r="C135" s="31"/>
      <c r="D135" s="31"/>
      <c r="E135" s="31"/>
      <c r="F135" s="31"/>
      <c r="G135" s="31"/>
      <c r="H135" s="138"/>
      <c r="I135" s="138"/>
      <c r="J135" s="138"/>
      <c r="K135" s="138"/>
      <c r="L135" s="138"/>
      <c r="M135" s="138"/>
      <c r="N135" s="138"/>
      <c r="O135" s="138"/>
      <c r="P135" s="138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</row>
    <row r="136" ht="14.25" spans="1:250">
      <c r="A136" s="31"/>
      <c r="B136" s="31"/>
      <c r="C136" s="31"/>
      <c r="D136" s="31"/>
      <c r="E136" s="31"/>
      <c r="F136" s="31"/>
      <c r="G136" s="31"/>
      <c r="H136" s="138"/>
      <c r="I136" s="138"/>
      <c r="J136" s="138"/>
      <c r="K136" s="138"/>
      <c r="L136" s="138"/>
      <c r="M136" s="138"/>
      <c r="N136" s="138"/>
      <c r="O136" s="138"/>
      <c r="P136" s="138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</row>
    <row r="137" ht="14.25" spans="1:250">
      <c r="A137" s="31"/>
      <c r="B137" s="31"/>
      <c r="C137" s="31"/>
      <c r="D137" s="31"/>
      <c r="E137" s="31"/>
      <c r="F137" s="31"/>
      <c r="G137" s="31"/>
      <c r="H137" s="138"/>
      <c r="I137" s="138"/>
      <c r="J137" s="138"/>
      <c r="K137" s="138"/>
      <c r="L137" s="138"/>
      <c r="M137" s="138"/>
      <c r="N137" s="138"/>
      <c r="O137" s="138"/>
      <c r="P137" s="138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</row>
    <row r="138" ht="14.25" spans="1:250">
      <c r="A138" s="31"/>
      <c r="B138" s="31"/>
      <c r="C138" s="31"/>
      <c r="D138" s="31"/>
      <c r="E138" s="31"/>
      <c r="F138" s="31"/>
      <c r="G138" s="31"/>
      <c r="H138" s="138"/>
      <c r="I138" s="138"/>
      <c r="J138" s="138"/>
      <c r="K138" s="138"/>
      <c r="L138" s="138"/>
      <c r="M138" s="138"/>
      <c r="N138" s="138"/>
      <c r="O138" s="138"/>
      <c r="P138" s="138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</row>
    <row r="139" ht="14.25" spans="1:250">
      <c r="A139" s="31"/>
      <c r="B139" s="31"/>
      <c r="C139" s="31"/>
      <c r="D139" s="31"/>
      <c r="E139" s="31"/>
      <c r="F139" s="31"/>
      <c r="G139" s="31"/>
      <c r="H139" s="138"/>
      <c r="I139" s="138"/>
      <c r="J139" s="138"/>
      <c r="K139" s="138"/>
      <c r="L139" s="138"/>
      <c r="M139" s="138"/>
      <c r="N139" s="138"/>
      <c r="O139" s="138"/>
      <c r="P139" s="138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</row>
    <row r="140" ht="14.25" spans="1:250">
      <c r="A140" s="31"/>
      <c r="B140" s="31"/>
      <c r="C140" s="31"/>
      <c r="D140" s="31"/>
      <c r="E140" s="31"/>
      <c r="F140" s="31"/>
      <c r="G140" s="31"/>
      <c r="H140" s="138"/>
      <c r="I140" s="138"/>
      <c r="J140" s="138"/>
      <c r="K140" s="138"/>
      <c r="L140" s="138"/>
      <c r="M140" s="138"/>
      <c r="N140" s="138"/>
      <c r="O140" s="138"/>
      <c r="P140" s="138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</row>
    <row r="141" ht="14.25" spans="1:250">
      <c r="A141" s="31"/>
      <c r="B141" s="31"/>
      <c r="C141" s="31"/>
      <c r="D141" s="31"/>
      <c r="E141" s="31"/>
      <c r="F141" s="31"/>
      <c r="G141" s="31"/>
      <c r="H141" s="138"/>
      <c r="I141" s="138"/>
      <c r="J141" s="138"/>
      <c r="K141" s="138"/>
      <c r="L141" s="138"/>
      <c r="M141" s="138"/>
      <c r="N141" s="138"/>
      <c r="O141" s="138"/>
      <c r="P141" s="138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</row>
    <row r="142" ht="14.25" spans="1:250">
      <c r="A142" s="31"/>
      <c r="B142" s="31"/>
      <c r="C142" s="31"/>
      <c r="D142" s="31"/>
      <c r="E142" s="31"/>
      <c r="F142" s="31"/>
      <c r="G142" s="31"/>
      <c r="H142" s="138"/>
      <c r="I142" s="138"/>
      <c r="J142" s="138"/>
      <c r="K142" s="138"/>
      <c r="L142" s="138"/>
      <c r="M142" s="138"/>
      <c r="N142" s="138"/>
      <c r="O142" s="138"/>
      <c r="P142" s="138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</row>
    <row r="143" ht="14.25" spans="1:250">
      <c r="A143" s="31"/>
      <c r="B143" s="31"/>
      <c r="C143" s="31"/>
      <c r="D143" s="31"/>
      <c r="E143" s="31"/>
      <c r="F143" s="31"/>
      <c r="G143" s="31"/>
      <c r="H143" s="138"/>
      <c r="I143" s="138"/>
      <c r="J143" s="138"/>
      <c r="K143" s="138"/>
      <c r="L143" s="138"/>
      <c r="M143" s="138"/>
      <c r="N143" s="138"/>
      <c r="O143" s="138"/>
      <c r="P143" s="138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</row>
    <row r="144" ht="14.25" spans="1:250">
      <c r="A144" s="31"/>
      <c r="B144" s="31"/>
      <c r="C144" s="31"/>
      <c r="D144" s="31"/>
      <c r="E144" s="31"/>
      <c r="F144" s="31"/>
      <c r="G144" s="31"/>
      <c r="H144" s="138"/>
      <c r="I144" s="138"/>
      <c r="J144" s="138"/>
      <c r="K144" s="138"/>
      <c r="L144" s="138"/>
      <c r="M144" s="138"/>
      <c r="N144" s="138"/>
      <c r="O144" s="138"/>
      <c r="P144" s="138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</row>
    <row r="145" ht="14.25" spans="1:250">
      <c r="A145" s="31"/>
      <c r="B145" s="31"/>
      <c r="C145" s="31"/>
      <c r="D145" s="31"/>
      <c r="E145" s="31"/>
      <c r="F145" s="31"/>
      <c r="G145" s="31"/>
      <c r="H145" s="138"/>
      <c r="I145" s="138"/>
      <c r="J145" s="138"/>
      <c r="K145" s="138"/>
      <c r="L145" s="138"/>
      <c r="M145" s="138"/>
      <c r="N145" s="138"/>
      <c r="O145" s="138"/>
      <c r="P145" s="138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</row>
    <row r="146" ht="14.25" spans="1:250">
      <c r="A146" s="31"/>
      <c r="B146" s="31"/>
      <c r="C146" s="31"/>
      <c r="D146" s="31"/>
      <c r="E146" s="31"/>
      <c r="F146" s="31"/>
      <c r="G146" s="31"/>
      <c r="H146" s="138"/>
      <c r="I146" s="138"/>
      <c r="J146" s="138"/>
      <c r="K146" s="138"/>
      <c r="L146" s="138"/>
      <c r="M146" s="138"/>
      <c r="N146" s="138"/>
      <c r="O146" s="138"/>
      <c r="P146" s="138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</row>
    <row r="147" ht="14.25" spans="1:250">
      <c r="A147" s="31"/>
      <c r="B147" s="31"/>
      <c r="C147" s="31"/>
      <c r="D147" s="31"/>
      <c r="E147" s="31"/>
      <c r="F147" s="31"/>
      <c r="G147" s="31"/>
      <c r="H147" s="138"/>
      <c r="I147" s="138"/>
      <c r="J147" s="138"/>
      <c r="K147" s="138"/>
      <c r="L147" s="138"/>
      <c r="M147" s="138"/>
      <c r="N147" s="138"/>
      <c r="O147" s="138"/>
      <c r="P147" s="138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</row>
    <row r="148" ht="14.25" spans="1:250">
      <c r="A148" s="31"/>
      <c r="B148" s="31"/>
      <c r="C148" s="31"/>
      <c r="D148" s="31"/>
      <c r="E148" s="31"/>
      <c r="F148" s="31"/>
      <c r="G148" s="31"/>
      <c r="H148" s="138"/>
      <c r="I148" s="138"/>
      <c r="J148" s="138"/>
      <c r="K148" s="138"/>
      <c r="L148" s="138"/>
      <c r="M148" s="138"/>
      <c r="N148" s="138"/>
      <c r="O148" s="138"/>
      <c r="P148" s="138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</row>
    <row r="149" ht="14.25" spans="1:250">
      <c r="A149" s="31"/>
      <c r="B149" s="31"/>
      <c r="C149" s="31"/>
      <c r="D149" s="31"/>
      <c r="E149" s="31"/>
      <c r="F149" s="31"/>
      <c r="G149" s="31"/>
      <c r="H149" s="138"/>
      <c r="I149" s="138"/>
      <c r="J149" s="138"/>
      <c r="K149" s="138"/>
      <c r="L149" s="138"/>
      <c r="M149" s="138"/>
      <c r="N149" s="138"/>
      <c r="O149" s="138"/>
      <c r="P149" s="138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</row>
    <row r="150" ht="14.25" spans="1:250">
      <c r="A150" s="31"/>
      <c r="B150" s="31"/>
      <c r="C150" s="31"/>
      <c r="D150" s="31"/>
      <c r="E150" s="31"/>
      <c r="F150" s="31"/>
      <c r="G150" s="31"/>
      <c r="H150" s="138"/>
      <c r="I150" s="138"/>
      <c r="J150" s="138"/>
      <c r="K150" s="138"/>
      <c r="L150" s="138"/>
      <c r="M150" s="138"/>
      <c r="N150" s="138"/>
      <c r="O150" s="138"/>
      <c r="P150" s="138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</row>
    <row r="151" ht="14.25" spans="1:250">
      <c r="A151" s="31"/>
      <c r="B151" s="31"/>
      <c r="C151" s="31"/>
      <c r="D151" s="31"/>
      <c r="E151" s="31"/>
      <c r="F151" s="31"/>
      <c r="G151" s="31"/>
      <c r="H151" s="138"/>
      <c r="I151" s="138"/>
      <c r="J151" s="138"/>
      <c r="K151" s="138"/>
      <c r="L151" s="138"/>
      <c r="M151" s="138"/>
      <c r="N151" s="138"/>
      <c r="O151" s="138"/>
      <c r="P151" s="138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</row>
    <row r="152" ht="14.25" spans="1:250">
      <c r="A152" s="31"/>
      <c r="B152" s="31"/>
      <c r="C152" s="31"/>
      <c r="D152" s="31"/>
      <c r="E152" s="31"/>
      <c r="F152" s="31"/>
      <c r="G152" s="31"/>
      <c r="H152" s="138"/>
      <c r="I152" s="138"/>
      <c r="J152" s="138"/>
      <c r="K152" s="138"/>
      <c r="L152" s="138"/>
      <c r="M152" s="138"/>
      <c r="N152" s="138"/>
      <c r="O152" s="138"/>
      <c r="P152" s="138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</row>
    <row r="153" ht="14.25" spans="1:250">
      <c r="A153" s="31"/>
      <c r="B153" s="31"/>
      <c r="C153" s="31"/>
      <c r="D153" s="31"/>
      <c r="E153" s="31"/>
      <c r="F153" s="31"/>
      <c r="G153" s="31"/>
      <c r="H153" s="138"/>
      <c r="I153" s="138"/>
      <c r="J153" s="138"/>
      <c r="K153" s="138"/>
      <c r="L153" s="138"/>
      <c r="M153" s="138"/>
      <c r="N153" s="138"/>
      <c r="O153" s="138"/>
      <c r="P153" s="138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</row>
    <row r="154" ht="14.25" spans="1:250">
      <c r="A154" s="31"/>
      <c r="B154" s="31"/>
      <c r="C154" s="31"/>
      <c r="D154" s="31"/>
      <c r="E154" s="31"/>
      <c r="F154" s="31"/>
      <c r="G154" s="31"/>
      <c r="H154" s="138"/>
      <c r="I154" s="138"/>
      <c r="J154" s="138"/>
      <c r="K154" s="138"/>
      <c r="L154" s="138"/>
      <c r="M154" s="138"/>
      <c r="N154" s="138"/>
      <c r="O154" s="138"/>
      <c r="P154" s="138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</row>
    <row r="155" ht="14.25" spans="1:250">
      <c r="A155" s="31"/>
      <c r="B155" s="31"/>
      <c r="C155" s="31"/>
      <c r="D155" s="31"/>
      <c r="E155" s="31"/>
      <c r="F155" s="31"/>
      <c r="G155" s="31"/>
      <c r="H155" s="138"/>
      <c r="I155" s="138"/>
      <c r="J155" s="138"/>
      <c r="K155" s="138"/>
      <c r="L155" s="138"/>
      <c r="M155" s="138"/>
      <c r="N155" s="138"/>
      <c r="O155" s="138"/>
      <c r="P155" s="138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</row>
    <row r="156" ht="14.25" spans="1:250">
      <c r="A156" s="31"/>
      <c r="B156" s="31"/>
      <c r="C156" s="31"/>
      <c r="D156" s="31"/>
      <c r="E156" s="31"/>
      <c r="F156" s="31"/>
      <c r="G156" s="31"/>
      <c r="H156" s="138"/>
      <c r="I156" s="138"/>
      <c r="J156" s="138"/>
      <c r="K156" s="138"/>
      <c r="L156" s="138"/>
      <c r="M156" s="138"/>
      <c r="N156" s="138"/>
      <c r="O156" s="138"/>
      <c r="P156" s="138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</row>
    <row r="157" ht="14.25" spans="1:250">
      <c r="A157" s="31"/>
      <c r="B157" s="31"/>
      <c r="C157" s="31"/>
      <c r="D157" s="31"/>
      <c r="E157" s="31"/>
      <c r="F157" s="31"/>
      <c r="G157" s="31"/>
      <c r="H157" s="138"/>
      <c r="I157" s="138"/>
      <c r="J157" s="138"/>
      <c r="K157" s="138"/>
      <c r="L157" s="138"/>
      <c r="M157" s="138"/>
      <c r="N157" s="138"/>
      <c r="O157" s="138"/>
      <c r="P157" s="138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</row>
    <row r="158" ht="14.25" spans="1:250">
      <c r="A158" s="31"/>
      <c r="B158" s="31"/>
      <c r="C158" s="31"/>
      <c r="D158" s="31"/>
      <c r="E158" s="31"/>
      <c r="F158" s="31"/>
      <c r="G158" s="31"/>
      <c r="H158" s="138"/>
      <c r="I158" s="138"/>
      <c r="J158" s="138"/>
      <c r="K158" s="138"/>
      <c r="L158" s="138"/>
      <c r="M158" s="138"/>
      <c r="N158" s="138"/>
      <c r="O158" s="138"/>
      <c r="P158" s="138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</row>
    <row r="159" ht="14.25" spans="1:250">
      <c r="A159" s="31"/>
      <c r="B159" s="31"/>
      <c r="C159" s="31"/>
      <c r="D159" s="31"/>
      <c r="E159" s="31"/>
      <c r="F159" s="31"/>
      <c r="G159" s="31"/>
      <c r="H159" s="138"/>
      <c r="I159" s="138"/>
      <c r="J159" s="138"/>
      <c r="K159" s="138"/>
      <c r="L159" s="138"/>
      <c r="M159" s="138"/>
      <c r="N159" s="138"/>
      <c r="O159" s="138"/>
      <c r="P159" s="138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</row>
    <row r="160" ht="14.25" spans="1:250">
      <c r="A160" s="31"/>
      <c r="B160" s="31"/>
      <c r="C160" s="31"/>
      <c r="D160" s="31"/>
      <c r="E160" s="31"/>
      <c r="F160" s="31"/>
      <c r="G160" s="31"/>
      <c r="H160" s="138"/>
      <c r="I160" s="138"/>
      <c r="J160" s="138"/>
      <c r="K160" s="138"/>
      <c r="L160" s="138"/>
      <c r="M160" s="138"/>
      <c r="N160" s="138"/>
      <c r="O160" s="138"/>
      <c r="P160" s="138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</row>
    <row r="161" ht="14.25" spans="1:250">
      <c r="A161" s="31"/>
      <c r="B161" s="31"/>
      <c r="C161" s="31"/>
      <c r="D161" s="31"/>
      <c r="E161" s="31"/>
      <c r="F161" s="31"/>
      <c r="G161" s="31"/>
      <c r="H161" s="138"/>
      <c r="I161" s="138"/>
      <c r="J161" s="138"/>
      <c r="K161" s="138"/>
      <c r="L161" s="138"/>
      <c r="M161" s="138"/>
      <c r="N161" s="138"/>
      <c r="O161" s="138"/>
      <c r="P161" s="138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</row>
    <row r="162" ht="14.25" spans="1:250">
      <c r="A162" s="31"/>
      <c r="B162" s="31"/>
      <c r="C162" s="31"/>
      <c r="D162" s="31"/>
      <c r="E162" s="31"/>
      <c r="F162" s="31"/>
      <c r="G162" s="31"/>
      <c r="H162" s="138"/>
      <c r="I162" s="138"/>
      <c r="J162" s="138"/>
      <c r="K162" s="138"/>
      <c r="L162" s="138"/>
      <c r="M162" s="138"/>
      <c r="N162" s="138"/>
      <c r="O162" s="138"/>
      <c r="P162" s="138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</row>
    <row r="163" ht="14.25" spans="1:250">
      <c r="A163" s="31"/>
      <c r="B163" s="31"/>
      <c r="C163" s="31"/>
      <c r="D163" s="31"/>
      <c r="E163" s="31"/>
      <c r="F163" s="31"/>
      <c r="G163" s="31"/>
      <c r="H163" s="138"/>
      <c r="I163" s="138"/>
      <c r="J163" s="138"/>
      <c r="K163" s="138"/>
      <c r="L163" s="138"/>
      <c r="M163" s="138"/>
      <c r="N163" s="138"/>
      <c r="O163" s="138"/>
      <c r="P163" s="138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</row>
    <row r="164" ht="14.25" spans="1:250">
      <c r="A164" s="31"/>
      <c r="B164" s="31"/>
      <c r="C164" s="31"/>
      <c r="D164" s="31"/>
      <c r="E164" s="31"/>
      <c r="F164" s="31"/>
      <c r="G164" s="31"/>
      <c r="H164" s="138"/>
      <c r="I164" s="138"/>
      <c r="J164" s="138"/>
      <c r="K164" s="138"/>
      <c r="L164" s="138"/>
      <c r="M164" s="138"/>
      <c r="N164" s="138"/>
      <c r="O164" s="138"/>
      <c r="P164" s="138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</row>
    <row r="165" ht="14.25" spans="1:250">
      <c r="A165" s="31"/>
      <c r="B165" s="31"/>
      <c r="C165" s="31"/>
      <c r="D165" s="31"/>
      <c r="E165" s="31"/>
      <c r="F165" s="31"/>
      <c r="G165" s="31"/>
      <c r="H165" s="138"/>
      <c r="I165" s="138"/>
      <c r="J165" s="138"/>
      <c r="K165" s="138"/>
      <c r="L165" s="138"/>
      <c r="M165" s="138"/>
      <c r="N165" s="138"/>
      <c r="O165" s="138"/>
      <c r="P165" s="138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</row>
    <row r="166" ht="14.25" spans="1:250">
      <c r="A166" s="31"/>
      <c r="B166" s="31"/>
      <c r="C166" s="31"/>
      <c r="D166" s="31"/>
      <c r="E166" s="31"/>
      <c r="F166" s="31"/>
      <c r="G166" s="31"/>
      <c r="H166" s="138"/>
      <c r="I166" s="138"/>
      <c r="J166" s="138"/>
      <c r="K166" s="138"/>
      <c r="L166" s="138"/>
      <c r="M166" s="138"/>
      <c r="N166" s="138"/>
      <c r="O166" s="138"/>
      <c r="P166" s="138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</row>
    <row r="167" ht="14.25" spans="1:250">
      <c r="A167" s="31"/>
      <c r="B167" s="31"/>
      <c r="C167" s="31"/>
      <c r="D167" s="31"/>
      <c r="E167" s="31"/>
      <c r="F167" s="31"/>
      <c r="G167" s="31"/>
      <c r="H167" s="138"/>
      <c r="I167" s="138"/>
      <c r="J167" s="138"/>
      <c r="K167" s="138"/>
      <c r="L167" s="138"/>
      <c r="M167" s="138"/>
      <c r="N167" s="138"/>
      <c r="O167" s="138"/>
      <c r="P167" s="138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</row>
    <row r="168" ht="14.25" spans="1:250">
      <c r="A168" s="31"/>
      <c r="B168" s="31"/>
      <c r="C168" s="31"/>
      <c r="D168" s="31"/>
      <c r="E168" s="31"/>
      <c r="F168" s="31"/>
      <c r="G168" s="31"/>
      <c r="H168" s="138"/>
      <c r="I168" s="138"/>
      <c r="J168" s="138"/>
      <c r="K168" s="138"/>
      <c r="L168" s="138"/>
      <c r="M168" s="138"/>
      <c r="N168" s="138"/>
      <c r="O168" s="138"/>
      <c r="P168" s="138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</row>
    <row r="169" ht="14.25" spans="1:250">
      <c r="A169" s="31"/>
      <c r="B169" s="31"/>
      <c r="C169" s="31"/>
      <c r="D169" s="31"/>
      <c r="E169" s="31"/>
      <c r="F169" s="31"/>
      <c r="G169" s="31"/>
      <c r="H169" s="138"/>
      <c r="I169" s="138"/>
      <c r="J169" s="138"/>
      <c r="K169" s="138"/>
      <c r="L169" s="138"/>
      <c r="M169" s="138"/>
      <c r="N169" s="138"/>
      <c r="O169" s="138"/>
      <c r="P169" s="138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</row>
    <row r="170" ht="14.25" spans="1:250">
      <c r="A170" s="31"/>
      <c r="B170" s="31"/>
      <c r="C170" s="31"/>
      <c r="D170" s="31"/>
      <c r="E170" s="31"/>
      <c r="F170" s="31"/>
      <c r="G170" s="31"/>
      <c r="H170" s="138"/>
      <c r="I170" s="138"/>
      <c r="J170" s="138"/>
      <c r="K170" s="138"/>
      <c r="L170" s="138"/>
      <c r="M170" s="138"/>
      <c r="N170" s="138"/>
      <c r="O170" s="138"/>
      <c r="P170" s="138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</row>
    <row r="171" ht="14.25" spans="1:250">
      <c r="A171" s="31"/>
      <c r="B171" s="31"/>
      <c r="C171" s="31"/>
      <c r="D171" s="31"/>
      <c r="E171" s="31"/>
      <c r="F171" s="31"/>
      <c r="G171" s="31"/>
      <c r="H171" s="138"/>
      <c r="I171" s="138"/>
      <c r="J171" s="138"/>
      <c r="K171" s="138"/>
      <c r="L171" s="138"/>
      <c r="M171" s="138"/>
      <c r="N171" s="138"/>
      <c r="O171" s="138"/>
      <c r="P171" s="138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</row>
    <row r="172" ht="14.25" spans="1:250">
      <c r="A172" s="31"/>
      <c r="B172" s="31"/>
      <c r="C172" s="31"/>
      <c r="D172" s="31"/>
      <c r="E172" s="31"/>
      <c r="F172" s="31"/>
      <c r="G172" s="31"/>
      <c r="H172" s="138"/>
      <c r="I172" s="138"/>
      <c r="J172" s="138"/>
      <c r="K172" s="138"/>
      <c r="L172" s="138"/>
      <c r="M172" s="138"/>
      <c r="N172" s="138"/>
      <c r="O172" s="138"/>
      <c r="P172" s="138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</row>
    <row r="173" ht="14.25" spans="1:250">
      <c r="A173" s="31"/>
      <c r="B173" s="31"/>
      <c r="C173" s="31"/>
      <c r="D173" s="31"/>
      <c r="E173" s="31"/>
      <c r="F173" s="31"/>
      <c r="G173" s="31"/>
      <c r="H173" s="138"/>
      <c r="I173" s="138"/>
      <c r="J173" s="138"/>
      <c r="K173" s="138"/>
      <c r="L173" s="138"/>
      <c r="M173" s="138"/>
      <c r="N173" s="138"/>
      <c r="O173" s="138"/>
      <c r="P173" s="138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</row>
    <row r="174" ht="14.25" spans="1:250">
      <c r="A174" s="31"/>
      <c r="B174" s="31"/>
      <c r="C174" s="31"/>
      <c r="D174" s="31"/>
      <c r="E174" s="31"/>
      <c r="F174" s="31"/>
      <c r="G174" s="31"/>
      <c r="H174" s="138"/>
      <c r="I174" s="138"/>
      <c r="J174" s="138"/>
      <c r="K174" s="138"/>
      <c r="L174" s="138"/>
      <c r="M174" s="138"/>
      <c r="N174" s="138"/>
      <c r="O174" s="138"/>
      <c r="P174" s="138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</row>
    <row r="175" ht="14.25" spans="1:250">
      <c r="A175" s="31"/>
      <c r="B175" s="31"/>
      <c r="C175" s="31"/>
      <c r="D175" s="31"/>
      <c r="E175" s="31"/>
      <c r="F175" s="31"/>
      <c r="G175" s="31"/>
      <c r="H175" s="138"/>
      <c r="I175" s="138"/>
      <c r="J175" s="138"/>
      <c r="K175" s="138"/>
      <c r="L175" s="138"/>
      <c r="M175" s="138"/>
      <c r="N175" s="138"/>
      <c r="O175" s="138"/>
      <c r="P175" s="138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</row>
    <row r="176" ht="14.25" spans="1:250">
      <c r="A176" s="31"/>
      <c r="B176" s="31"/>
      <c r="C176" s="31"/>
      <c r="D176" s="31"/>
      <c r="E176" s="31"/>
      <c r="F176" s="31"/>
      <c r="G176" s="31"/>
      <c r="H176" s="138"/>
      <c r="I176" s="138"/>
      <c r="J176" s="138"/>
      <c r="K176" s="138"/>
      <c r="L176" s="138"/>
      <c r="M176" s="138"/>
      <c r="N176" s="138"/>
      <c r="O176" s="138"/>
      <c r="P176" s="138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</row>
    <row r="177" ht="14.25" spans="1:250">
      <c r="A177" s="31"/>
      <c r="B177" s="31"/>
      <c r="C177" s="31"/>
      <c r="D177" s="31"/>
      <c r="E177" s="31"/>
      <c r="F177" s="31"/>
      <c r="G177" s="31"/>
      <c r="H177" s="138"/>
      <c r="I177" s="138"/>
      <c r="J177" s="138"/>
      <c r="K177" s="138"/>
      <c r="L177" s="138"/>
      <c r="M177" s="138"/>
      <c r="N177" s="138"/>
      <c r="O177" s="138"/>
      <c r="P177" s="138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</row>
    <row r="178" ht="14.25" spans="1:250">
      <c r="A178" s="31"/>
      <c r="B178" s="31"/>
      <c r="C178" s="31"/>
      <c r="D178" s="31"/>
      <c r="E178" s="31"/>
      <c r="F178" s="31"/>
      <c r="G178" s="31"/>
      <c r="H178" s="138"/>
      <c r="I178" s="138"/>
      <c r="J178" s="138"/>
      <c r="K178" s="138"/>
      <c r="L178" s="138"/>
      <c r="M178" s="138"/>
      <c r="N178" s="138"/>
      <c r="O178" s="138"/>
      <c r="P178" s="138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</row>
    <row r="179" ht="14.25" spans="1:250">
      <c r="A179" s="31"/>
      <c r="B179" s="31"/>
      <c r="C179" s="31"/>
      <c r="D179" s="31"/>
      <c r="E179" s="31"/>
      <c r="F179" s="31"/>
      <c r="G179" s="31"/>
      <c r="H179" s="138"/>
      <c r="I179" s="138"/>
      <c r="J179" s="138"/>
      <c r="K179" s="138"/>
      <c r="L179" s="138"/>
      <c r="M179" s="138"/>
      <c r="N179" s="138"/>
      <c r="O179" s="138"/>
      <c r="P179" s="138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</row>
    <row r="180" ht="14.25" spans="1:250">
      <c r="A180" s="31"/>
      <c r="B180" s="31"/>
      <c r="C180" s="31"/>
      <c r="D180" s="31"/>
      <c r="E180" s="31"/>
      <c r="F180" s="31"/>
      <c r="G180" s="31"/>
      <c r="H180" s="138"/>
      <c r="I180" s="138"/>
      <c r="J180" s="138"/>
      <c r="K180" s="138"/>
      <c r="L180" s="138"/>
      <c r="M180" s="138"/>
      <c r="N180" s="138"/>
      <c r="O180" s="138"/>
      <c r="P180" s="138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</row>
    <row r="181" ht="14.25" spans="1:250">
      <c r="A181" s="31"/>
      <c r="B181" s="31"/>
      <c r="C181" s="31"/>
      <c r="D181" s="31"/>
      <c r="E181" s="31"/>
      <c r="F181" s="31"/>
      <c r="G181" s="31"/>
      <c r="H181" s="138"/>
      <c r="I181" s="138"/>
      <c r="J181" s="138"/>
      <c r="K181" s="138"/>
      <c r="L181" s="138"/>
      <c r="M181" s="138"/>
      <c r="N181" s="138"/>
      <c r="O181" s="138"/>
      <c r="P181" s="138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</row>
    <row r="182" ht="14.25" spans="1:250">
      <c r="A182" s="31"/>
      <c r="B182" s="31"/>
      <c r="C182" s="31"/>
      <c r="D182" s="31"/>
      <c r="E182" s="31"/>
      <c r="F182" s="31"/>
      <c r="G182" s="31"/>
      <c r="H182" s="138"/>
      <c r="I182" s="138"/>
      <c r="J182" s="138"/>
      <c r="K182" s="138"/>
      <c r="L182" s="138"/>
      <c r="M182" s="138"/>
      <c r="N182" s="138"/>
      <c r="O182" s="138"/>
      <c r="P182" s="138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</row>
    <row r="183" ht="14.25" spans="1:250">
      <c r="A183" s="31"/>
      <c r="B183" s="31"/>
      <c r="C183" s="31"/>
      <c r="D183" s="31"/>
      <c r="E183" s="31"/>
      <c r="F183" s="31"/>
      <c r="G183" s="31"/>
      <c r="H183" s="138"/>
      <c r="I183" s="138"/>
      <c r="J183" s="138"/>
      <c r="K183" s="138"/>
      <c r="L183" s="138"/>
      <c r="M183" s="138"/>
      <c r="N183" s="138"/>
      <c r="O183" s="138"/>
      <c r="P183" s="138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</row>
    <row r="184" ht="14.25" spans="1:250">
      <c r="A184" s="31"/>
      <c r="B184" s="31"/>
      <c r="C184" s="31"/>
      <c r="D184" s="31"/>
      <c r="E184" s="31"/>
      <c r="F184" s="31"/>
      <c r="G184" s="31"/>
      <c r="H184" s="138"/>
      <c r="I184" s="138"/>
      <c r="J184" s="138"/>
      <c r="K184" s="138"/>
      <c r="L184" s="138"/>
      <c r="M184" s="138"/>
      <c r="N184" s="138"/>
      <c r="O184" s="138"/>
      <c r="P184" s="138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</row>
    <row r="185" ht="14.25" spans="1:250">
      <c r="A185" s="31"/>
      <c r="B185" s="31"/>
      <c r="C185" s="31"/>
      <c r="D185" s="31"/>
      <c r="E185" s="31"/>
      <c r="F185" s="31"/>
      <c r="G185" s="31"/>
      <c r="H185" s="138"/>
      <c r="I185" s="138"/>
      <c r="J185" s="138"/>
      <c r="K185" s="138"/>
      <c r="L185" s="138"/>
      <c r="M185" s="138"/>
      <c r="N185" s="138"/>
      <c r="O185" s="138"/>
      <c r="P185" s="138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</row>
    <row r="186" ht="14.25" spans="1:250">
      <c r="A186" s="31"/>
      <c r="B186" s="31"/>
      <c r="C186" s="31"/>
      <c r="D186" s="31"/>
      <c r="E186" s="31"/>
      <c r="F186" s="31"/>
      <c r="G186" s="31"/>
      <c r="H186" s="138"/>
      <c r="I186" s="138"/>
      <c r="J186" s="138"/>
      <c r="K186" s="138"/>
      <c r="L186" s="138"/>
      <c r="M186" s="138"/>
      <c r="N186" s="138"/>
      <c r="O186" s="138"/>
      <c r="P186" s="138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</row>
    <row r="187" ht="14.25" spans="1:250">
      <c r="A187" s="31"/>
      <c r="B187" s="31"/>
      <c r="C187" s="31"/>
      <c r="D187" s="31"/>
      <c r="E187" s="31"/>
      <c r="F187" s="31"/>
      <c r="G187" s="31"/>
      <c r="H187" s="138"/>
      <c r="I187" s="138"/>
      <c r="J187" s="138"/>
      <c r="K187" s="138"/>
      <c r="L187" s="138"/>
      <c r="M187" s="138"/>
      <c r="N187" s="138"/>
      <c r="O187" s="138"/>
      <c r="P187" s="138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</row>
    <row r="188" ht="14.25" spans="1:250">
      <c r="A188" s="31"/>
      <c r="B188" s="31"/>
      <c r="C188" s="31"/>
      <c r="D188" s="31"/>
      <c r="E188" s="31"/>
      <c r="F188" s="31"/>
      <c r="G188" s="31"/>
      <c r="H188" s="138"/>
      <c r="I188" s="138"/>
      <c r="J188" s="138"/>
      <c r="K188" s="138"/>
      <c r="L188" s="138"/>
      <c r="M188" s="138"/>
      <c r="N188" s="138"/>
      <c r="O188" s="138"/>
      <c r="P188" s="138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</row>
    <row r="189" ht="14.25" spans="1:250">
      <c r="A189" s="31"/>
      <c r="B189" s="31"/>
      <c r="C189" s="31"/>
      <c r="D189" s="31"/>
      <c r="E189" s="31"/>
      <c r="F189" s="31"/>
      <c r="G189" s="31"/>
      <c r="H189" s="138"/>
      <c r="I189" s="138"/>
      <c r="J189" s="138"/>
      <c r="K189" s="138"/>
      <c r="L189" s="138"/>
      <c r="M189" s="138"/>
      <c r="N189" s="138"/>
      <c r="O189" s="138"/>
      <c r="P189" s="138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</row>
    <row r="190" ht="14.25" spans="1:250">
      <c r="A190" s="31"/>
      <c r="B190" s="31"/>
      <c r="C190" s="31"/>
      <c r="D190" s="31"/>
      <c r="E190" s="31"/>
      <c r="F190" s="31"/>
      <c r="G190" s="31"/>
      <c r="H190" s="138"/>
      <c r="I190" s="138"/>
      <c r="J190" s="138"/>
      <c r="K190" s="138"/>
      <c r="L190" s="138"/>
      <c r="M190" s="138"/>
      <c r="N190" s="138"/>
      <c r="O190" s="138"/>
      <c r="P190" s="138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</row>
    <row r="191" ht="14.25" spans="1:250">
      <c r="A191" s="31"/>
      <c r="B191" s="31"/>
      <c r="C191" s="31"/>
      <c r="D191" s="31"/>
      <c r="E191" s="31"/>
      <c r="F191" s="31"/>
      <c r="G191" s="31"/>
      <c r="H191" s="138"/>
      <c r="I191" s="138"/>
      <c r="J191" s="138"/>
      <c r="K191" s="138"/>
      <c r="L191" s="138"/>
      <c r="M191" s="138"/>
      <c r="N191" s="138"/>
      <c r="O191" s="138"/>
      <c r="P191" s="138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</row>
    <row r="192" ht="14.25" spans="1:250">
      <c r="A192" s="31"/>
      <c r="B192" s="31"/>
      <c r="C192" s="31"/>
      <c r="D192" s="31"/>
      <c r="E192" s="31"/>
      <c r="F192" s="31"/>
      <c r="G192" s="31"/>
      <c r="H192" s="138"/>
      <c r="I192" s="138"/>
      <c r="J192" s="138"/>
      <c r="K192" s="138"/>
      <c r="L192" s="138"/>
      <c r="M192" s="138"/>
      <c r="N192" s="138"/>
      <c r="O192" s="138"/>
      <c r="P192" s="138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</row>
    <row r="193" ht="14.25" spans="1:250">
      <c r="A193" s="31"/>
      <c r="B193" s="31"/>
      <c r="C193" s="31"/>
      <c r="D193" s="31"/>
      <c r="E193" s="31"/>
      <c r="F193" s="31"/>
      <c r="G193" s="31"/>
      <c r="H193" s="138"/>
      <c r="I193" s="138"/>
      <c r="J193" s="138"/>
      <c r="K193" s="138"/>
      <c r="L193" s="138"/>
      <c r="M193" s="138"/>
      <c r="N193" s="138"/>
      <c r="O193" s="138"/>
      <c r="P193" s="138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</row>
    <row r="194" ht="14.25" spans="1:250">
      <c r="A194" s="31"/>
      <c r="B194" s="31"/>
      <c r="C194" s="31"/>
      <c r="D194" s="31"/>
      <c r="E194" s="31"/>
      <c r="F194" s="31"/>
      <c r="G194" s="31"/>
      <c r="H194" s="138"/>
      <c r="I194" s="138"/>
      <c r="J194" s="138"/>
      <c r="K194" s="138"/>
      <c r="L194" s="138"/>
      <c r="M194" s="138"/>
      <c r="N194" s="138"/>
      <c r="O194" s="138"/>
      <c r="P194" s="138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</row>
    <row r="195" ht="14.25" spans="1:250">
      <c r="A195" s="31"/>
      <c r="B195" s="31"/>
      <c r="C195" s="31"/>
      <c r="D195" s="31"/>
      <c r="E195" s="31"/>
      <c r="F195" s="31"/>
      <c r="G195" s="31"/>
      <c r="H195" s="138"/>
      <c r="I195" s="138"/>
      <c r="J195" s="138"/>
      <c r="K195" s="138"/>
      <c r="L195" s="138"/>
      <c r="M195" s="138"/>
      <c r="N195" s="138"/>
      <c r="O195" s="138"/>
      <c r="P195" s="138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</row>
    <row r="196" ht="14.25" spans="1:250">
      <c r="A196" s="31"/>
      <c r="B196" s="31"/>
      <c r="C196" s="31"/>
      <c r="D196" s="31"/>
      <c r="E196" s="31"/>
      <c r="F196" s="31"/>
      <c r="G196" s="31"/>
      <c r="H196" s="138"/>
      <c r="I196" s="138"/>
      <c r="J196" s="138"/>
      <c r="K196" s="138"/>
      <c r="L196" s="138"/>
      <c r="M196" s="138"/>
      <c r="N196" s="138"/>
      <c r="O196" s="138"/>
      <c r="P196" s="138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</row>
    <row r="197" ht="14.25" spans="1:250">
      <c r="A197" s="31"/>
      <c r="B197" s="31"/>
      <c r="C197" s="31"/>
      <c r="D197" s="31"/>
      <c r="E197" s="31"/>
      <c r="F197" s="31"/>
      <c r="G197" s="31"/>
      <c r="H197" s="138"/>
      <c r="I197" s="138"/>
      <c r="J197" s="138"/>
      <c r="K197" s="138"/>
      <c r="L197" s="138"/>
      <c r="M197" s="138"/>
      <c r="N197" s="138"/>
      <c r="O197" s="138"/>
      <c r="P197" s="138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</row>
    <row r="198" ht="14.25" spans="1:250">
      <c r="A198" s="31"/>
      <c r="B198" s="31"/>
      <c r="C198" s="31"/>
      <c r="D198" s="31"/>
      <c r="E198" s="31"/>
      <c r="F198" s="31"/>
      <c r="G198" s="31"/>
      <c r="H198" s="138"/>
      <c r="I198" s="138"/>
      <c r="J198" s="138"/>
      <c r="K198" s="138"/>
      <c r="L198" s="138"/>
      <c r="M198" s="138"/>
      <c r="N198" s="138"/>
      <c r="O198" s="138"/>
      <c r="P198" s="138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</row>
    <row r="199" ht="14.25" spans="1:250">
      <c r="A199" s="31"/>
      <c r="B199" s="31"/>
      <c r="C199" s="31"/>
      <c r="D199" s="31"/>
      <c r="E199" s="31"/>
      <c r="F199" s="31"/>
      <c r="G199" s="31"/>
      <c r="H199" s="138"/>
      <c r="I199" s="138"/>
      <c r="J199" s="138"/>
      <c r="K199" s="138"/>
      <c r="L199" s="138"/>
      <c r="M199" s="138"/>
      <c r="N199" s="138"/>
      <c r="O199" s="138"/>
      <c r="P199" s="138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</row>
    <row r="200" ht="14.25" spans="1:250">
      <c r="A200" s="31"/>
      <c r="B200" s="31"/>
      <c r="C200" s="31"/>
      <c r="D200" s="31"/>
      <c r="E200" s="31"/>
      <c r="F200" s="31"/>
      <c r="G200" s="31"/>
      <c r="H200" s="138"/>
      <c r="I200" s="138"/>
      <c r="J200" s="138"/>
      <c r="K200" s="138"/>
      <c r="L200" s="138"/>
      <c r="M200" s="138"/>
      <c r="N200" s="138"/>
      <c r="O200" s="138"/>
      <c r="P200" s="138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</row>
    <row r="201" ht="14.25" spans="1:250">
      <c r="A201" s="31"/>
      <c r="B201" s="31"/>
      <c r="C201" s="31"/>
      <c r="D201" s="31"/>
      <c r="E201" s="31"/>
      <c r="F201" s="31"/>
      <c r="G201" s="31"/>
      <c r="H201" s="138"/>
      <c r="I201" s="138"/>
      <c r="J201" s="138"/>
      <c r="K201" s="138"/>
      <c r="L201" s="138"/>
      <c r="M201" s="138"/>
      <c r="N201" s="138"/>
      <c r="O201" s="138"/>
      <c r="P201" s="138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</row>
    <row r="202" ht="14.25" spans="1:250">
      <c r="A202" s="31"/>
      <c r="B202" s="31"/>
      <c r="C202" s="31"/>
      <c r="D202" s="31"/>
      <c r="E202" s="31"/>
      <c r="F202" s="31"/>
      <c r="G202" s="31"/>
      <c r="H202" s="138"/>
      <c r="I202" s="138"/>
      <c r="J202" s="138"/>
      <c r="K202" s="138"/>
      <c r="L202" s="138"/>
      <c r="M202" s="138"/>
      <c r="N202" s="138"/>
      <c r="O202" s="138"/>
      <c r="P202" s="138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</row>
    <row r="203" ht="14.25" spans="1:250">
      <c r="A203" s="31"/>
      <c r="B203" s="31"/>
      <c r="C203" s="31"/>
      <c r="D203" s="31"/>
      <c r="E203" s="31"/>
      <c r="F203" s="31"/>
      <c r="G203" s="31"/>
      <c r="H203" s="138"/>
      <c r="I203" s="138"/>
      <c r="J203" s="138"/>
      <c r="K203" s="138"/>
      <c r="L203" s="138"/>
      <c r="M203" s="138"/>
      <c r="N203" s="138"/>
      <c r="O203" s="138"/>
      <c r="P203" s="138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</row>
    <row r="204" ht="14.25" spans="1:250">
      <c r="A204" s="31"/>
      <c r="B204" s="31"/>
      <c r="C204" s="31"/>
      <c r="D204" s="31"/>
      <c r="E204" s="31"/>
      <c r="F204" s="31"/>
      <c r="G204" s="31"/>
      <c r="H204" s="138"/>
      <c r="I204" s="138"/>
      <c r="J204" s="138"/>
      <c r="K204" s="138"/>
      <c r="L204" s="138"/>
      <c r="M204" s="138"/>
      <c r="N204" s="138"/>
      <c r="O204" s="138"/>
      <c r="P204" s="138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</row>
    <row r="205" ht="14.25" spans="1:250">
      <c r="A205" s="31"/>
      <c r="B205" s="31"/>
      <c r="C205" s="31"/>
      <c r="D205" s="31"/>
      <c r="E205" s="31"/>
      <c r="F205" s="31"/>
      <c r="G205" s="31"/>
      <c r="H205" s="138"/>
      <c r="I205" s="138"/>
      <c r="J205" s="138"/>
      <c r="K205" s="138"/>
      <c r="L205" s="138"/>
      <c r="M205" s="138"/>
      <c r="N205" s="138"/>
      <c r="O205" s="138"/>
      <c r="P205" s="138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</row>
    <row r="206" ht="14.25" spans="1:250">
      <c r="A206" s="31"/>
      <c r="B206" s="31"/>
      <c r="C206" s="31"/>
      <c r="D206" s="31"/>
      <c r="E206" s="31"/>
      <c r="F206" s="31"/>
      <c r="G206" s="31"/>
      <c r="H206" s="138"/>
      <c r="I206" s="138"/>
      <c r="J206" s="138"/>
      <c r="K206" s="138"/>
      <c r="L206" s="138"/>
      <c r="M206" s="138"/>
      <c r="N206" s="138"/>
      <c r="O206" s="138"/>
      <c r="P206" s="138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</row>
    <row r="207" ht="14.25" spans="1:250">
      <c r="A207" s="31"/>
      <c r="B207" s="31"/>
      <c r="C207" s="31"/>
      <c r="D207" s="31"/>
      <c r="E207" s="31"/>
      <c r="F207" s="31"/>
      <c r="G207" s="31"/>
      <c r="H207" s="138"/>
      <c r="I207" s="138"/>
      <c r="J207" s="138"/>
      <c r="K207" s="138"/>
      <c r="L207" s="138"/>
      <c r="M207" s="138"/>
      <c r="N207" s="138"/>
      <c r="O207" s="138"/>
      <c r="P207" s="138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</row>
    <row r="208" ht="14.25" spans="1:250">
      <c r="A208" s="31"/>
      <c r="B208" s="31"/>
      <c r="C208" s="31"/>
      <c r="D208" s="31"/>
      <c r="E208" s="31"/>
      <c r="F208" s="31"/>
      <c r="G208" s="31"/>
      <c r="H208" s="138"/>
      <c r="I208" s="138"/>
      <c r="J208" s="138"/>
      <c r="K208" s="138"/>
      <c r="L208" s="138"/>
      <c r="M208" s="138"/>
      <c r="N208" s="138"/>
      <c r="O208" s="138"/>
      <c r="P208" s="138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</row>
    <row r="209" ht="14.25" spans="1:250">
      <c r="A209" s="31"/>
      <c r="B209" s="31"/>
      <c r="C209" s="31"/>
      <c r="D209" s="31"/>
      <c r="E209" s="31"/>
      <c r="F209" s="31"/>
      <c r="G209" s="31"/>
      <c r="H209" s="138"/>
      <c r="I209" s="138"/>
      <c r="J209" s="138"/>
      <c r="K209" s="138"/>
      <c r="L209" s="138"/>
      <c r="M209" s="138"/>
      <c r="N209" s="138"/>
      <c r="O209" s="138"/>
      <c r="P209" s="138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</row>
    <row r="210" ht="14.25" spans="1:250">
      <c r="A210" s="31"/>
      <c r="B210" s="31"/>
      <c r="C210" s="31"/>
      <c r="D210" s="31"/>
      <c r="E210" s="31"/>
      <c r="F210" s="31"/>
      <c r="G210" s="31"/>
      <c r="H210" s="138"/>
      <c r="I210" s="138"/>
      <c r="J210" s="138"/>
      <c r="K210" s="138"/>
      <c r="L210" s="138"/>
      <c r="M210" s="138"/>
      <c r="N210" s="138"/>
      <c r="O210" s="138"/>
      <c r="P210" s="138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</row>
    <row r="211" ht="14.25" spans="1:250">
      <c r="A211" s="31"/>
      <c r="B211" s="31"/>
      <c r="C211" s="31"/>
      <c r="D211" s="31"/>
      <c r="E211" s="31"/>
      <c r="F211" s="31"/>
      <c r="G211" s="31"/>
      <c r="H211" s="138"/>
      <c r="I211" s="138"/>
      <c r="J211" s="138"/>
      <c r="K211" s="138"/>
      <c r="L211" s="138"/>
      <c r="M211" s="138"/>
      <c r="N211" s="138"/>
      <c r="O211" s="138"/>
      <c r="P211" s="138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</row>
    <row r="212" ht="14.25" spans="1:250">
      <c r="A212" s="31"/>
      <c r="B212" s="31"/>
      <c r="C212" s="31"/>
      <c r="D212" s="31"/>
      <c r="E212" s="31"/>
      <c r="F212" s="31"/>
      <c r="G212" s="31"/>
      <c r="H212" s="138"/>
      <c r="I212" s="138"/>
      <c r="J212" s="138"/>
      <c r="K212" s="138"/>
      <c r="L212" s="138"/>
      <c r="M212" s="138"/>
      <c r="N212" s="138"/>
      <c r="O212" s="138"/>
      <c r="P212" s="138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</row>
    <row r="213" ht="14.25" spans="1:250">
      <c r="A213" s="31"/>
      <c r="B213" s="31"/>
      <c r="C213" s="31"/>
      <c r="D213" s="31"/>
      <c r="E213" s="31"/>
      <c r="F213" s="31"/>
      <c r="G213" s="31"/>
      <c r="H213" s="138"/>
      <c r="I213" s="138"/>
      <c r="J213" s="138"/>
      <c r="K213" s="138"/>
      <c r="L213" s="138"/>
      <c r="M213" s="138"/>
      <c r="N213" s="138"/>
      <c r="O213" s="138"/>
      <c r="P213" s="138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</row>
    <row r="214" ht="14.25" spans="1:250">
      <c r="A214" s="31"/>
      <c r="B214" s="31"/>
      <c r="C214" s="31"/>
      <c r="D214" s="31"/>
      <c r="E214" s="31"/>
      <c r="F214" s="31"/>
      <c r="G214" s="31"/>
      <c r="H214" s="138"/>
      <c r="I214" s="138"/>
      <c r="J214" s="138"/>
      <c r="K214" s="138"/>
      <c r="L214" s="138"/>
      <c r="M214" s="138"/>
      <c r="N214" s="138"/>
      <c r="O214" s="138"/>
      <c r="P214" s="138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</row>
    <row r="215" ht="14.25" spans="1:250">
      <c r="A215" s="31"/>
      <c r="B215" s="31"/>
      <c r="C215" s="31"/>
      <c r="D215" s="31"/>
      <c r="E215" s="31"/>
      <c r="F215" s="31"/>
      <c r="G215" s="31"/>
      <c r="H215" s="138"/>
      <c r="I215" s="138"/>
      <c r="J215" s="138"/>
      <c r="K215" s="138"/>
      <c r="L215" s="138"/>
      <c r="M215" s="138"/>
      <c r="N215" s="138"/>
      <c r="O215" s="138"/>
      <c r="P215" s="138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</row>
    <row r="216" ht="14.25" spans="1:250">
      <c r="A216" s="31"/>
      <c r="B216" s="31"/>
      <c r="C216" s="31"/>
      <c r="D216" s="31"/>
      <c r="E216" s="31"/>
      <c r="F216" s="31"/>
      <c r="G216" s="31"/>
      <c r="H216" s="138"/>
      <c r="I216" s="138"/>
      <c r="J216" s="138"/>
      <c r="K216" s="138"/>
      <c r="L216" s="138"/>
      <c r="M216" s="138"/>
      <c r="N216" s="138"/>
      <c r="O216" s="138"/>
      <c r="P216" s="138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</row>
    <row r="217" ht="14.25" spans="1:250">
      <c r="A217" s="31"/>
      <c r="B217" s="31"/>
      <c r="C217" s="31"/>
      <c r="D217" s="31"/>
      <c r="E217" s="31"/>
      <c r="F217" s="31"/>
      <c r="G217" s="31"/>
      <c r="H217" s="138"/>
      <c r="I217" s="138"/>
      <c r="J217" s="138"/>
      <c r="K217" s="138"/>
      <c r="L217" s="138"/>
      <c r="M217" s="138"/>
      <c r="N217" s="138"/>
      <c r="O217" s="138"/>
      <c r="P217" s="138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</row>
    <row r="218" ht="14.25" spans="1:250">
      <c r="A218" s="31"/>
      <c r="B218" s="31"/>
      <c r="C218" s="31"/>
      <c r="D218" s="31"/>
      <c r="E218" s="31"/>
      <c r="F218" s="31"/>
      <c r="G218" s="31"/>
      <c r="H218" s="138"/>
      <c r="I218" s="138"/>
      <c r="J218" s="138"/>
      <c r="K218" s="138"/>
      <c r="L218" s="138"/>
      <c r="M218" s="138"/>
      <c r="N218" s="138"/>
      <c r="O218" s="138"/>
      <c r="P218" s="138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</row>
    <row r="219" ht="14.25" spans="1:250">
      <c r="A219" s="31"/>
      <c r="B219" s="31"/>
      <c r="C219" s="31"/>
      <c r="D219" s="31"/>
      <c r="E219" s="31"/>
      <c r="F219" s="31"/>
      <c r="G219" s="31"/>
      <c r="H219" s="138"/>
      <c r="I219" s="138"/>
      <c r="J219" s="138"/>
      <c r="K219" s="138"/>
      <c r="L219" s="138"/>
      <c r="M219" s="138"/>
      <c r="N219" s="138"/>
      <c r="O219" s="138"/>
      <c r="P219" s="138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</row>
    <row r="220" ht="14.25" spans="1:250">
      <c r="A220" s="31"/>
      <c r="B220" s="31"/>
      <c r="C220" s="31"/>
      <c r="D220" s="31"/>
      <c r="E220" s="31"/>
      <c r="F220" s="31"/>
      <c r="G220" s="31"/>
      <c r="H220" s="138"/>
      <c r="I220" s="138"/>
      <c r="J220" s="138"/>
      <c r="K220" s="138"/>
      <c r="L220" s="138"/>
      <c r="M220" s="138"/>
      <c r="N220" s="138"/>
      <c r="O220" s="138"/>
      <c r="P220" s="138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</row>
    <row r="221" ht="14.25" spans="1:250">
      <c r="A221" s="31"/>
      <c r="B221" s="31"/>
      <c r="C221" s="31"/>
      <c r="D221" s="31"/>
      <c r="E221" s="31"/>
      <c r="F221" s="31"/>
      <c r="G221" s="31"/>
      <c r="H221" s="138"/>
      <c r="I221" s="138"/>
      <c r="J221" s="138"/>
      <c r="K221" s="138"/>
      <c r="L221" s="138"/>
      <c r="M221" s="138"/>
      <c r="N221" s="138"/>
      <c r="O221" s="138"/>
      <c r="P221" s="138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</row>
    <row r="222" ht="14.25" spans="1:250">
      <c r="A222" s="31"/>
      <c r="B222" s="31"/>
      <c r="C222" s="31"/>
      <c r="D222" s="31"/>
      <c r="E222" s="31"/>
      <c r="F222" s="31"/>
      <c r="G222" s="31"/>
      <c r="H222" s="138"/>
      <c r="I222" s="138"/>
      <c r="J222" s="138"/>
      <c r="K222" s="138"/>
      <c r="L222" s="138"/>
      <c r="M222" s="138"/>
      <c r="N222" s="138"/>
      <c r="O222" s="138"/>
      <c r="P222" s="138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</row>
    <row r="223" ht="14.25" spans="1:250">
      <c r="A223" s="31"/>
      <c r="B223" s="31"/>
      <c r="C223" s="31"/>
      <c r="D223" s="31"/>
      <c r="E223" s="31"/>
      <c r="F223" s="31"/>
      <c r="G223" s="31"/>
      <c r="H223" s="138"/>
      <c r="I223" s="138"/>
      <c r="J223" s="138"/>
      <c r="K223" s="138"/>
      <c r="L223" s="138"/>
      <c r="M223" s="138"/>
      <c r="N223" s="138"/>
      <c r="O223" s="138"/>
      <c r="P223" s="138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</row>
    <row r="224" ht="14.25" spans="1:250">
      <c r="A224" s="31"/>
      <c r="B224" s="31"/>
      <c r="C224" s="31"/>
      <c r="D224" s="31"/>
      <c r="E224" s="31"/>
      <c r="F224" s="31"/>
      <c r="G224" s="31"/>
      <c r="H224" s="138"/>
      <c r="I224" s="138"/>
      <c r="J224" s="138"/>
      <c r="K224" s="138"/>
      <c r="L224" s="138"/>
      <c r="M224" s="138"/>
      <c r="N224" s="138"/>
      <c r="O224" s="138"/>
      <c r="P224" s="138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</row>
    <row r="225" ht="14.25" spans="1:250">
      <c r="A225" s="31"/>
      <c r="B225" s="31"/>
      <c r="C225" s="31"/>
      <c r="D225" s="31"/>
      <c r="E225" s="31"/>
      <c r="F225" s="31"/>
      <c r="G225" s="31"/>
      <c r="H225" s="138"/>
      <c r="I225" s="138"/>
      <c r="J225" s="138"/>
      <c r="K225" s="138"/>
      <c r="L225" s="138"/>
      <c r="M225" s="138"/>
      <c r="N225" s="138"/>
      <c r="O225" s="138"/>
      <c r="P225" s="138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</row>
    <row r="226" ht="14.25" spans="1:250">
      <c r="A226" s="31"/>
      <c r="B226" s="31"/>
      <c r="C226" s="31"/>
      <c r="D226" s="31"/>
      <c r="E226" s="31"/>
      <c r="F226" s="31"/>
      <c r="G226" s="31"/>
      <c r="H226" s="138"/>
      <c r="I226" s="138"/>
      <c r="J226" s="138"/>
      <c r="K226" s="138"/>
      <c r="L226" s="138"/>
      <c r="M226" s="138"/>
      <c r="N226" s="138"/>
      <c r="O226" s="138"/>
      <c r="P226" s="138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</row>
    <row r="227" ht="14.25" spans="1:250">
      <c r="A227" s="31"/>
      <c r="B227" s="31"/>
      <c r="C227" s="31"/>
      <c r="D227" s="31"/>
      <c r="E227" s="31"/>
      <c r="F227" s="31"/>
      <c r="G227" s="31"/>
      <c r="H227" s="138"/>
      <c r="I227" s="138"/>
      <c r="J227" s="138"/>
      <c r="K227" s="138"/>
      <c r="L227" s="138"/>
      <c r="M227" s="138"/>
      <c r="N227" s="138"/>
      <c r="O227" s="138"/>
      <c r="P227" s="138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</row>
    <row r="228" ht="14.25" spans="1:250">
      <c r="A228" s="31"/>
      <c r="B228" s="31"/>
      <c r="C228" s="31"/>
      <c r="D228" s="31"/>
      <c r="E228" s="31"/>
      <c r="F228" s="31"/>
      <c r="G228" s="31"/>
      <c r="H228" s="138"/>
      <c r="I228" s="138"/>
      <c r="J228" s="138"/>
      <c r="K228" s="138"/>
      <c r="L228" s="138"/>
      <c r="M228" s="138"/>
      <c r="N228" s="138"/>
      <c r="O228" s="138"/>
      <c r="P228" s="138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</row>
    <row r="229" ht="14.25" spans="1:250">
      <c r="A229" s="31"/>
      <c r="B229" s="31"/>
      <c r="C229" s="31"/>
      <c r="D229" s="31"/>
      <c r="E229" s="31"/>
      <c r="F229" s="31"/>
      <c r="G229" s="31"/>
      <c r="H229" s="138"/>
      <c r="I229" s="138"/>
      <c r="J229" s="138"/>
      <c r="K229" s="138"/>
      <c r="L229" s="138"/>
      <c r="M229" s="138"/>
      <c r="N229" s="138"/>
      <c r="O229" s="138"/>
      <c r="P229" s="138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</row>
    <row r="230" ht="14.25" spans="1:250">
      <c r="A230" s="31"/>
      <c r="B230" s="31"/>
      <c r="C230" s="31"/>
      <c r="D230" s="31"/>
      <c r="E230" s="31"/>
      <c r="F230" s="31"/>
      <c r="G230" s="31"/>
      <c r="H230" s="138"/>
      <c r="I230" s="138"/>
      <c r="J230" s="138"/>
      <c r="K230" s="138"/>
      <c r="L230" s="138"/>
      <c r="M230" s="138"/>
      <c r="N230" s="138"/>
      <c r="O230" s="138"/>
      <c r="P230" s="138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</row>
    <row r="231" ht="14.25" spans="1:250">
      <c r="A231" s="31"/>
      <c r="B231" s="31"/>
      <c r="C231" s="31"/>
      <c r="D231" s="31"/>
      <c r="E231" s="31"/>
      <c r="F231" s="31"/>
      <c r="G231" s="31"/>
      <c r="H231" s="138"/>
      <c r="I231" s="138"/>
      <c r="J231" s="138"/>
      <c r="K231" s="138"/>
      <c r="L231" s="138"/>
      <c r="M231" s="138"/>
      <c r="N231" s="138"/>
      <c r="O231" s="138"/>
      <c r="P231" s="138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</row>
    <row r="232" ht="14.25" spans="1:250">
      <c r="A232" s="31"/>
      <c r="B232" s="31"/>
      <c r="C232" s="31"/>
      <c r="D232" s="31"/>
      <c r="E232" s="31"/>
      <c r="F232" s="31"/>
      <c r="G232" s="31"/>
      <c r="H232" s="138"/>
      <c r="I232" s="138"/>
      <c r="J232" s="138"/>
      <c r="K232" s="138"/>
      <c r="L232" s="138"/>
      <c r="M232" s="138"/>
      <c r="N232" s="138"/>
      <c r="O232" s="138"/>
      <c r="P232" s="138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</row>
    <row r="233" ht="14.25" spans="1:250">
      <c r="A233" s="31"/>
      <c r="B233" s="31"/>
      <c r="C233" s="31"/>
      <c r="D233" s="31"/>
      <c r="E233" s="31"/>
      <c r="F233" s="31"/>
      <c r="G233" s="31"/>
      <c r="H233" s="138"/>
      <c r="I233" s="138"/>
      <c r="J233" s="138"/>
      <c r="K233" s="138"/>
      <c r="L233" s="138"/>
      <c r="M233" s="138"/>
      <c r="N233" s="138"/>
      <c r="O233" s="138"/>
      <c r="P233" s="138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</row>
    <row r="234" ht="14.25" spans="1:250">
      <c r="A234" s="31"/>
      <c r="B234" s="31"/>
      <c r="C234" s="31"/>
      <c r="D234" s="31"/>
      <c r="E234" s="31"/>
      <c r="F234" s="31"/>
      <c r="G234" s="31"/>
      <c r="H234" s="138"/>
      <c r="I234" s="138"/>
      <c r="J234" s="138"/>
      <c r="K234" s="138"/>
      <c r="L234" s="138"/>
      <c r="M234" s="138"/>
      <c r="N234" s="138"/>
      <c r="O234" s="138"/>
      <c r="P234" s="138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</row>
    <row r="235" ht="14.25" spans="1:250">
      <c r="A235" s="31"/>
      <c r="B235" s="31"/>
      <c r="C235" s="31"/>
      <c r="D235" s="31"/>
      <c r="E235" s="31"/>
      <c r="F235" s="31"/>
      <c r="G235" s="31"/>
      <c r="H235" s="138"/>
      <c r="I235" s="138"/>
      <c r="J235" s="138"/>
      <c r="K235" s="138"/>
      <c r="L235" s="138"/>
      <c r="M235" s="138"/>
      <c r="N235" s="138"/>
      <c r="O235" s="138"/>
      <c r="P235" s="138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</row>
    <row r="236" ht="14.25" spans="1:250">
      <c r="A236" s="31"/>
      <c r="B236" s="31"/>
      <c r="C236" s="31"/>
      <c r="D236" s="31"/>
      <c r="E236" s="31"/>
      <c r="F236" s="31"/>
      <c r="G236" s="31"/>
      <c r="H236" s="138"/>
      <c r="I236" s="138"/>
      <c r="J236" s="138"/>
      <c r="K236" s="138"/>
      <c r="L236" s="138"/>
      <c r="M236" s="138"/>
      <c r="N236" s="138"/>
      <c r="O236" s="138"/>
      <c r="P236" s="138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</row>
    <row r="237" ht="14.25" spans="1:250">
      <c r="A237" s="31"/>
      <c r="B237" s="31"/>
      <c r="C237" s="31"/>
      <c r="D237" s="31"/>
      <c r="E237" s="31"/>
      <c r="F237" s="31"/>
      <c r="G237" s="31"/>
      <c r="H237" s="138"/>
      <c r="I237" s="138"/>
      <c r="J237" s="138"/>
      <c r="K237" s="138"/>
      <c r="L237" s="138"/>
      <c r="M237" s="138"/>
      <c r="N237" s="138"/>
      <c r="O237" s="138"/>
      <c r="P237" s="138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</row>
    <row r="238" ht="14.25" spans="1:250">
      <c r="A238" s="31"/>
      <c r="B238" s="31"/>
      <c r="C238" s="31"/>
      <c r="D238" s="31"/>
      <c r="E238" s="31"/>
      <c r="F238" s="31"/>
      <c r="G238" s="31"/>
      <c r="H238" s="138"/>
      <c r="I238" s="138"/>
      <c r="J238" s="138"/>
      <c r="K238" s="138"/>
      <c r="L238" s="138"/>
      <c r="M238" s="138"/>
      <c r="N238" s="138"/>
      <c r="O238" s="138"/>
      <c r="P238" s="138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</row>
    <row r="239" ht="14.25" spans="1:250">
      <c r="A239" s="31"/>
      <c r="B239" s="31"/>
      <c r="C239" s="31"/>
      <c r="D239" s="31"/>
      <c r="E239" s="31"/>
      <c r="F239" s="31"/>
      <c r="G239" s="31"/>
      <c r="H239" s="138"/>
      <c r="I239" s="138"/>
      <c r="J239" s="138"/>
      <c r="K239" s="138"/>
      <c r="L239" s="138"/>
      <c r="M239" s="138"/>
      <c r="N239" s="138"/>
      <c r="O239" s="138"/>
      <c r="P239" s="138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</row>
    <row r="240" ht="14.25" spans="1:250">
      <c r="A240" s="31"/>
      <c r="B240" s="31"/>
      <c r="C240" s="31"/>
      <c r="D240" s="31"/>
      <c r="E240" s="31"/>
      <c r="F240" s="31"/>
      <c r="G240" s="31"/>
      <c r="H240" s="138"/>
      <c r="I240" s="138"/>
      <c r="J240" s="138"/>
      <c r="K240" s="138"/>
      <c r="L240" s="138"/>
      <c r="M240" s="138"/>
      <c r="N240" s="138"/>
      <c r="O240" s="138"/>
      <c r="P240" s="138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</row>
    <row r="241" ht="14.25" spans="1:250">
      <c r="A241" s="31"/>
      <c r="B241" s="31"/>
      <c r="C241" s="31"/>
      <c r="D241" s="31"/>
      <c r="E241" s="31"/>
      <c r="F241" s="31"/>
      <c r="G241" s="31"/>
      <c r="H241" s="138"/>
      <c r="I241" s="138"/>
      <c r="J241" s="138"/>
      <c r="K241" s="138"/>
      <c r="L241" s="138"/>
      <c r="M241" s="138"/>
      <c r="N241" s="138"/>
      <c r="O241" s="138"/>
      <c r="P241" s="138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</row>
    <row r="242" ht="14.25" spans="1:250">
      <c r="A242" s="31"/>
      <c r="B242" s="31"/>
      <c r="C242" s="31"/>
      <c r="D242" s="31"/>
      <c r="E242" s="31"/>
      <c r="F242" s="31"/>
      <c r="G242" s="31"/>
      <c r="H242" s="138"/>
      <c r="I242" s="138"/>
      <c r="J242" s="138"/>
      <c r="K242" s="138"/>
      <c r="L242" s="138"/>
      <c r="M242" s="138"/>
      <c r="N242" s="138"/>
      <c r="O242" s="138"/>
      <c r="P242" s="138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</row>
    <row r="243" ht="14.25" spans="1:250">
      <c r="A243" s="31"/>
      <c r="B243" s="31"/>
      <c r="C243" s="31"/>
      <c r="D243" s="31"/>
      <c r="E243" s="31"/>
      <c r="F243" s="31"/>
      <c r="G243" s="31"/>
      <c r="H243" s="138"/>
      <c r="I243" s="138"/>
      <c r="J243" s="138"/>
      <c r="K243" s="138"/>
      <c r="L243" s="138"/>
      <c r="M243" s="138"/>
      <c r="N243" s="138"/>
      <c r="O243" s="138"/>
      <c r="P243" s="138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</row>
    <row r="244" ht="14.25" spans="1:250">
      <c r="A244" s="31"/>
      <c r="B244" s="31"/>
      <c r="C244" s="31"/>
      <c r="D244" s="31"/>
      <c r="E244" s="31"/>
      <c r="F244" s="31"/>
      <c r="G244" s="31"/>
      <c r="H244" s="138"/>
      <c r="I244" s="138"/>
      <c r="J244" s="138"/>
      <c r="K244" s="138"/>
      <c r="L244" s="138"/>
      <c r="M244" s="138"/>
      <c r="N244" s="138"/>
      <c r="O244" s="138"/>
      <c r="P244" s="138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</row>
    <row r="245" ht="14.25" spans="1:250">
      <c r="A245" s="31"/>
      <c r="B245" s="31"/>
      <c r="C245" s="31"/>
      <c r="D245" s="31"/>
      <c r="E245" s="31"/>
      <c r="F245" s="31"/>
      <c r="G245" s="31"/>
      <c r="H245" s="138"/>
      <c r="I245" s="138"/>
      <c r="J245" s="138"/>
      <c r="K245" s="138"/>
      <c r="L245" s="138"/>
      <c r="M245" s="138"/>
      <c r="N245" s="138"/>
      <c r="O245" s="138"/>
      <c r="P245" s="138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</row>
    <row r="246" ht="14.25" spans="1:250">
      <c r="A246" s="31"/>
      <c r="B246" s="31"/>
      <c r="C246" s="31"/>
      <c r="D246" s="31"/>
      <c r="E246" s="31"/>
      <c r="F246" s="31"/>
      <c r="G246" s="31"/>
      <c r="H246" s="138"/>
      <c r="I246" s="138"/>
      <c r="J246" s="138"/>
      <c r="K246" s="138"/>
      <c r="L246" s="138"/>
      <c r="M246" s="138"/>
      <c r="N246" s="138"/>
      <c r="O246" s="138"/>
      <c r="P246" s="138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</row>
    <row r="247" ht="14.25" spans="1:250">
      <c r="A247" s="31"/>
      <c r="B247" s="31"/>
      <c r="C247" s="31"/>
      <c r="D247" s="31"/>
      <c r="E247" s="31"/>
      <c r="F247" s="31"/>
      <c r="G247" s="31"/>
      <c r="H247" s="138"/>
      <c r="I247" s="138"/>
      <c r="J247" s="138"/>
      <c r="K247" s="138"/>
      <c r="L247" s="138"/>
      <c r="M247" s="138"/>
      <c r="N247" s="138"/>
      <c r="O247" s="138"/>
      <c r="P247" s="138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</row>
    <row r="248" ht="14.25" spans="1:250">
      <c r="A248" s="31"/>
      <c r="B248" s="31"/>
      <c r="C248" s="31"/>
      <c r="D248" s="31"/>
      <c r="E248" s="31"/>
      <c r="F248" s="31"/>
      <c r="G248" s="31"/>
      <c r="H248" s="138"/>
      <c r="I248" s="138"/>
      <c r="J248" s="138"/>
      <c r="K248" s="138"/>
      <c r="L248" s="138"/>
      <c r="M248" s="138"/>
      <c r="N248" s="138"/>
      <c r="O248" s="138"/>
      <c r="P248" s="138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</row>
    <row r="249" ht="14.25" spans="1:250">
      <c r="A249" s="31"/>
      <c r="B249" s="31"/>
      <c r="C249" s="31"/>
      <c r="D249" s="31"/>
      <c r="E249" s="31"/>
      <c r="F249" s="31"/>
      <c r="G249" s="31"/>
      <c r="H249" s="138"/>
      <c r="I249" s="138"/>
      <c r="J249" s="138"/>
      <c r="K249" s="138"/>
      <c r="L249" s="138"/>
      <c r="M249" s="138"/>
      <c r="N249" s="138"/>
      <c r="O249" s="138"/>
      <c r="P249" s="138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</row>
    <row r="250" ht="14.25" spans="1:250">
      <c r="A250" s="31"/>
      <c r="B250" s="31"/>
      <c r="C250" s="31"/>
      <c r="D250" s="31"/>
      <c r="E250" s="31"/>
      <c r="F250" s="31"/>
      <c r="G250" s="31"/>
      <c r="H250" s="138"/>
      <c r="I250" s="138"/>
      <c r="J250" s="138"/>
      <c r="K250" s="138"/>
      <c r="L250" s="138"/>
      <c r="M250" s="138"/>
      <c r="N250" s="138"/>
      <c r="O250" s="138"/>
      <c r="P250" s="138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</row>
    <row r="251" ht="14.25" spans="1:250">
      <c r="A251" s="31"/>
      <c r="B251" s="31"/>
      <c r="C251" s="31"/>
      <c r="D251" s="31"/>
      <c r="E251" s="31"/>
      <c r="F251" s="31"/>
      <c r="G251" s="31"/>
      <c r="H251" s="138"/>
      <c r="I251" s="138"/>
      <c r="J251" s="138"/>
      <c r="K251" s="138"/>
      <c r="L251" s="138"/>
      <c r="M251" s="138"/>
      <c r="N251" s="138"/>
      <c r="O251" s="138"/>
      <c r="P251" s="138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</row>
    <row r="252" ht="14.25" spans="1:250">
      <c r="A252" s="31"/>
      <c r="B252" s="31"/>
      <c r="C252" s="31"/>
      <c r="D252" s="31"/>
      <c r="E252" s="31"/>
      <c r="F252" s="31"/>
      <c r="G252" s="31"/>
      <c r="H252" s="138"/>
      <c r="I252" s="138"/>
      <c r="J252" s="138"/>
      <c r="K252" s="138"/>
      <c r="L252" s="138"/>
      <c r="M252" s="138"/>
      <c r="N252" s="138"/>
      <c r="O252" s="138"/>
      <c r="P252" s="138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</row>
    <row r="253" ht="14.25" spans="1:250">
      <c r="A253" s="31"/>
      <c r="B253" s="31"/>
      <c r="C253" s="31"/>
      <c r="D253" s="31"/>
      <c r="E253" s="31"/>
      <c r="F253" s="31"/>
      <c r="G253" s="31"/>
      <c r="H253" s="138"/>
      <c r="I253" s="138"/>
      <c r="J253" s="138"/>
      <c r="K253" s="138"/>
      <c r="L253" s="138"/>
      <c r="M253" s="138"/>
      <c r="N253" s="138"/>
      <c r="O253" s="138"/>
      <c r="P253" s="138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</row>
    <row r="254" ht="14.25" spans="1:250">
      <c r="A254" s="31"/>
      <c r="B254" s="31"/>
      <c r="C254" s="31"/>
      <c r="D254" s="31"/>
      <c r="E254" s="31"/>
      <c r="F254" s="31"/>
      <c r="G254" s="31"/>
      <c r="H254" s="138"/>
      <c r="I254" s="138"/>
      <c r="J254" s="138"/>
      <c r="K254" s="138"/>
      <c r="L254" s="138"/>
      <c r="M254" s="138"/>
      <c r="N254" s="138"/>
      <c r="O254" s="138"/>
      <c r="P254" s="138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</row>
    <row r="255" ht="14.25" spans="1:250">
      <c r="A255" s="31"/>
      <c r="B255" s="31"/>
      <c r="C255" s="31"/>
      <c r="D255" s="31"/>
      <c r="E255" s="31"/>
      <c r="F255" s="31"/>
      <c r="G255" s="31"/>
      <c r="H255" s="138"/>
      <c r="I255" s="138"/>
      <c r="J255" s="138"/>
      <c r="K255" s="138"/>
      <c r="L255" s="138"/>
      <c r="M255" s="138"/>
      <c r="N255" s="138"/>
      <c r="O255" s="138"/>
      <c r="P255" s="138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</row>
    <row r="256" ht="14.25" spans="1:250">
      <c r="A256" s="31"/>
      <c r="B256" s="31"/>
      <c r="C256" s="31"/>
      <c r="D256" s="31"/>
      <c r="E256" s="31"/>
      <c r="F256" s="31"/>
      <c r="G256" s="31"/>
      <c r="H256" s="138"/>
      <c r="I256" s="138"/>
      <c r="J256" s="138"/>
      <c r="K256" s="138"/>
      <c r="L256" s="138"/>
      <c r="M256" s="138"/>
      <c r="N256" s="138"/>
      <c r="O256" s="138"/>
      <c r="P256" s="138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</row>
    <row r="257" ht="14.25" spans="1:250">
      <c r="A257" s="31"/>
      <c r="B257" s="31"/>
      <c r="C257" s="31"/>
      <c r="D257" s="31"/>
      <c r="E257" s="31"/>
      <c r="F257" s="31"/>
      <c r="G257" s="31"/>
      <c r="H257" s="138"/>
      <c r="I257" s="138"/>
      <c r="J257" s="138"/>
      <c r="K257" s="138"/>
      <c r="L257" s="138"/>
      <c r="M257" s="138"/>
      <c r="N257" s="138"/>
      <c r="O257" s="138"/>
      <c r="P257" s="138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</row>
    <row r="258" ht="14.25" spans="1:250">
      <c r="A258" s="31"/>
      <c r="B258" s="31"/>
      <c r="C258" s="31"/>
      <c r="D258" s="31"/>
      <c r="E258" s="31"/>
      <c r="F258" s="31"/>
      <c r="G258" s="31"/>
      <c r="H258" s="138"/>
      <c r="I258" s="138"/>
      <c r="J258" s="138"/>
      <c r="K258" s="138"/>
      <c r="L258" s="138"/>
      <c r="M258" s="138"/>
      <c r="N258" s="138"/>
      <c r="O258" s="138"/>
      <c r="P258" s="138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</row>
    <row r="259" ht="14.25" spans="1:250">
      <c r="A259" s="31"/>
      <c r="B259" s="31"/>
      <c r="C259" s="31"/>
      <c r="D259" s="31"/>
      <c r="E259" s="31"/>
      <c r="F259" s="31"/>
      <c r="G259" s="31"/>
      <c r="H259" s="138"/>
      <c r="I259" s="138"/>
      <c r="J259" s="138"/>
      <c r="K259" s="138"/>
      <c r="L259" s="138"/>
      <c r="M259" s="138"/>
      <c r="N259" s="138"/>
      <c r="O259" s="138"/>
      <c r="P259" s="138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</row>
    <row r="260" ht="14.25" spans="1:250">
      <c r="A260" s="31"/>
      <c r="B260" s="31"/>
      <c r="C260" s="31"/>
      <c r="D260" s="31"/>
      <c r="E260" s="31"/>
      <c r="F260" s="31"/>
      <c r="G260" s="31"/>
      <c r="H260" s="138"/>
      <c r="I260" s="138"/>
      <c r="J260" s="138"/>
      <c r="K260" s="138"/>
      <c r="L260" s="138"/>
      <c r="M260" s="138"/>
      <c r="N260" s="138"/>
      <c r="O260" s="138"/>
      <c r="P260" s="138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</row>
    <row r="261" ht="14.25" spans="1:250">
      <c r="A261" s="31"/>
      <c r="B261" s="31"/>
      <c r="C261" s="31"/>
      <c r="D261" s="31"/>
      <c r="E261" s="31"/>
      <c r="F261" s="31"/>
      <c r="G261" s="31"/>
      <c r="H261" s="138"/>
      <c r="I261" s="138"/>
      <c r="J261" s="138"/>
      <c r="K261" s="138"/>
      <c r="L261" s="138"/>
      <c r="M261" s="138"/>
      <c r="N261" s="138"/>
      <c r="O261" s="138"/>
      <c r="P261" s="138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</row>
    <row r="262" ht="14.25" spans="1:250">
      <c r="A262" s="31"/>
      <c r="B262" s="31"/>
      <c r="C262" s="31"/>
      <c r="D262" s="31"/>
      <c r="E262" s="31"/>
      <c r="F262" s="31"/>
      <c r="G262" s="31"/>
      <c r="H262" s="138"/>
      <c r="I262" s="138"/>
      <c r="J262" s="138"/>
      <c r="K262" s="138"/>
      <c r="L262" s="138"/>
      <c r="M262" s="138"/>
      <c r="N262" s="138"/>
      <c r="O262" s="138"/>
      <c r="P262" s="138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</row>
    <row r="263" ht="14.25" spans="1:250">
      <c r="A263" s="31"/>
      <c r="B263" s="31"/>
      <c r="C263" s="31"/>
      <c r="D263" s="31"/>
      <c r="E263" s="31"/>
      <c r="F263" s="31"/>
      <c r="G263" s="31"/>
      <c r="H263" s="138"/>
      <c r="I263" s="138"/>
      <c r="J263" s="138"/>
      <c r="K263" s="138"/>
      <c r="L263" s="138"/>
      <c r="M263" s="138"/>
      <c r="N263" s="138"/>
      <c r="O263" s="138"/>
      <c r="P263" s="138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</row>
    <row r="264" ht="14.25" spans="1:250">
      <c r="A264" s="31"/>
      <c r="B264" s="31"/>
      <c r="C264" s="31"/>
      <c r="D264" s="31"/>
      <c r="E264" s="31"/>
      <c r="F264" s="31"/>
      <c r="G264" s="31"/>
      <c r="H264" s="138"/>
      <c r="I264" s="138"/>
      <c r="J264" s="138"/>
      <c r="K264" s="138"/>
      <c r="L264" s="138"/>
      <c r="M264" s="138"/>
      <c r="N264" s="138"/>
      <c r="O264" s="138"/>
      <c r="P264" s="138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</row>
    <row r="265" ht="14.25" spans="1:250">
      <c r="A265" s="31"/>
      <c r="B265" s="31"/>
      <c r="C265" s="31"/>
      <c r="D265" s="31"/>
      <c r="E265" s="31"/>
      <c r="F265" s="31"/>
      <c r="G265" s="31"/>
      <c r="H265" s="138"/>
      <c r="I265" s="138"/>
      <c r="J265" s="138"/>
      <c r="K265" s="138"/>
      <c r="L265" s="138"/>
      <c r="M265" s="138"/>
      <c r="N265" s="138"/>
      <c r="O265" s="138"/>
      <c r="P265" s="138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</row>
    <row r="266" ht="14.25" spans="1:250">
      <c r="A266" s="31"/>
      <c r="B266" s="31"/>
      <c r="C266" s="31"/>
      <c r="D266" s="31"/>
      <c r="E266" s="31"/>
      <c r="F266" s="31"/>
      <c r="G266" s="31"/>
      <c r="H266" s="138"/>
      <c r="I266" s="138"/>
      <c r="J266" s="138"/>
      <c r="K266" s="138"/>
      <c r="L266" s="138"/>
      <c r="M266" s="138"/>
      <c r="N266" s="138"/>
      <c r="O266" s="138"/>
      <c r="P266" s="138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</row>
    <row r="267" ht="14.25" spans="1:250">
      <c r="A267" s="31"/>
      <c r="B267" s="31"/>
      <c r="C267" s="31"/>
      <c r="D267" s="31"/>
      <c r="E267" s="31"/>
      <c r="F267" s="31"/>
      <c r="G267" s="31"/>
      <c r="H267" s="138"/>
      <c r="I267" s="138"/>
      <c r="J267" s="138"/>
      <c r="K267" s="138"/>
      <c r="L267" s="138"/>
      <c r="M267" s="138"/>
      <c r="N267" s="138"/>
      <c r="O267" s="138"/>
      <c r="P267" s="138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</row>
    <row r="268" ht="14.25" spans="1:250">
      <c r="A268" s="31"/>
      <c r="B268" s="31"/>
      <c r="C268" s="31"/>
      <c r="D268" s="31"/>
      <c r="E268" s="31"/>
      <c r="F268" s="31"/>
      <c r="G268" s="31"/>
      <c r="H268" s="138"/>
      <c r="I268" s="138"/>
      <c r="J268" s="138"/>
      <c r="K268" s="138"/>
      <c r="L268" s="138"/>
      <c r="M268" s="138"/>
      <c r="N268" s="138"/>
      <c r="O268" s="138"/>
      <c r="P268" s="138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</row>
    <row r="269" ht="14.25" spans="1:250">
      <c r="A269" s="31"/>
      <c r="B269" s="31"/>
      <c r="C269" s="31"/>
      <c r="D269" s="31"/>
      <c r="E269" s="31"/>
      <c r="F269" s="31"/>
      <c r="G269" s="31"/>
      <c r="H269" s="138"/>
      <c r="I269" s="138"/>
      <c r="J269" s="138"/>
      <c r="K269" s="138"/>
      <c r="L269" s="138"/>
      <c r="M269" s="138"/>
      <c r="N269" s="138"/>
      <c r="O269" s="138"/>
      <c r="P269" s="138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</row>
    <row r="270" ht="14.25" spans="1:250">
      <c r="A270" s="31"/>
      <c r="B270" s="31"/>
      <c r="C270" s="31"/>
      <c r="D270" s="31"/>
      <c r="E270" s="31"/>
      <c r="F270" s="31"/>
      <c r="G270" s="31"/>
      <c r="H270" s="138"/>
      <c r="I270" s="138"/>
      <c r="J270" s="138"/>
      <c r="K270" s="138"/>
      <c r="L270" s="138"/>
      <c r="M270" s="138"/>
      <c r="N270" s="138"/>
      <c r="O270" s="138"/>
      <c r="P270" s="138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</row>
    <row r="271" ht="14.25" spans="1:250">
      <c r="A271" s="31"/>
      <c r="B271" s="31"/>
      <c r="C271" s="31"/>
      <c r="D271" s="31"/>
      <c r="E271" s="31"/>
      <c r="F271" s="31"/>
      <c r="G271" s="31"/>
      <c r="H271" s="138"/>
      <c r="I271" s="138"/>
      <c r="J271" s="138"/>
      <c r="K271" s="138"/>
      <c r="L271" s="138"/>
      <c r="M271" s="138"/>
      <c r="N271" s="138"/>
      <c r="O271" s="138"/>
      <c r="P271" s="138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</row>
    <row r="272" ht="14.25" spans="1:250">
      <c r="A272" s="31"/>
      <c r="B272" s="31"/>
      <c r="C272" s="31"/>
      <c r="D272" s="31"/>
      <c r="E272" s="31"/>
      <c r="F272" s="31"/>
      <c r="G272" s="31"/>
      <c r="H272" s="138"/>
      <c r="I272" s="138"/>
      <c r="J272" s="138"/>
      <c r="K272" s="138"/>
      <c r="L272" s="138"/>
      <c r="M272" s="138"/>
      <c r="N272" s="138"/>
      <c r="O272" s="138"/>
      <c r="P272" s="138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</row>
    <row r="273" ht="14.25" spans="1:250">
      <c r="A273" s="31"/>
      <c r="B273" s="31"/>
      <c r="C273" s="31"/>
      <c r="D273" s="31"/>
      <c r="E273" s="31"/>
      <c r="F273" s="31"/>
      <c r="G273" s="31"/>
      <c r="H273" s="138"/>
      <c r="I273" s="138"/>
      <c r="J273" s="138"/>
      <c r="K273" s="138"/>
      <c r="L273" s="138"/>
      <c r="M273" s="138"/>
      <c r="N273" s="138"/>
      <c r="O273" s="138"/>
      <c r="P273" s="138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</row>
    <row r="274" ht="14.25" spans="1:250">
      <c r="A274" s="31"/>
      <c r="B274" s="31"/>
      <c r="C274" s="31"/>
      <c r="D274" s="31"/>
      <c r="E274" s="31"/>
      <c r="F274" s="31"/>
      <c r="G274" s="31"/>
      <c r="H274" s="138"/>
      <c r="I274" s="138"/>
      <c r="J274" s="138"/>
      <c r="K274" s="138"/>
      <c r="L274" s="138"/>
      <c r="M274" s="138"/>
      <c r="N274" s="138"/>
      <c r="O274" s="138"/>
      <c r="P274" s="138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</row>
    <row r="275" ht="14.25" spans="1:250">
      <c r="A275" s="31"/>
      <c r="B275" s="31"/>
      <c r="C275" s="31"/>
      <c r="D275" s="31"/>
      <c r="E275" s="31"/>
      <c r="F275" s="31"/>
      <c r="G275" s="31"/>
      <c r="H275" s="138"/>
      <c r="I275" s="138"/>
      <c r="J275" s="138"/>
      <c r="K275" s="138"/>
      <c r="L275" s="138"/>
      <c r="M275" s="138"/>
      <c r="N275" s="138"/>
      <c r="O275" s="138"/>
      <c r="P275" s="138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</row>
    <row r="276" ht="14.25" spans="1:250">
      <c r="A276" s="31"/>
      <c r="B276" s="31"/>
      <c r="C276" s="31"/>
      <c r="D276" s="31"/>
      <c r="E276" s="31"/>
      <c r="F276" s="31"/>
      <c r="G276" s="31"/>
      <c r="H276" s="138"/>
      <c r="I276" s="138"/>
      <c r="J276" s="138"/>
      <c r="K276" s="138"/>
      <c r="L276" s="138"/>
      <c r="M276" s="138"/>
      <c r="N276" s="138"/>
      <c r="O276" s="138"/>
      <c r="P276" s="138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</row>
    <row r="277" ht="14.25" spans="1:250">
      <c r="A277" s="31"/>
      <c r="B277" s="31"/>
      <c r="C277" s="31"/>
      <c r="D277" s="31"/>
      <c r="E277" s="31"/>
      <c r="F277" s="31"/>
      <c r="G277" s="31"/>
      <c r="H277" s="138"/>
      <c r="I277" s="138"/>
      <c r="J277" s="138"/>
      <c r="K277" s="138"/>
      <c r="L277" s="138"/>
      <c r="M277" s="138"/>
      <c r="N277" s="138"/>
      <c r="O277" s="138"/>
      <c r="P277" s="138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</row>
    <row r="278" ht="14.25" spans="1:250">
      <c r="A278" s="31"/>
      <c r="B278" s="31"/>
      <c r="C278" s="31"/>
      <c r="D278" s="31"/>
      <c r="E278" s="31"/>
      <c r="F278" s="31"/>
      <c r="G278" s="31"/>
      <c r="H278" s="138"/>
      <c r="I278" s="138"/>
      <c r="J278" s="138"/>
      <c r="K278" s="138"/>
      <c r="L278" s="138"/>
      <c r="M278" s="138"/>
      <c r="N278" s="138"/>
      <c r="O278" s="138"/>
      <c r="P278" s="138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</row>
    <row r="279" ht="14.25" spans="1:250">
      <c r="A279" s="31"/>
      <c r="B279" s="31"/>
      <c r="C279" s="31"/>
      <c r="D279" s="31"/>
      <c r="E279" s="31"/>
      <c r="F279" s="31"/>
      <c r="G279" s="31"/>
      <c r="H279" s="138"/>
      <c r="I279" s="138"/>
      <c r="J279" s="138"/>
      <c r="K279" s="138"/>
      <c r="L279" s="138"/>
      <c r="M279" s="138"/>
      <c r="N279" s="138"/>
      <c r="O279" s="138"/>
      <c r="P279" s="138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</row>
    <row r="280" ht="14.25" spans="1:250">
      <c r="A280" s="31"/>
      <c r="B280" s="31"/>
      <c r="C280" s="31"/>
      <c r="D280" s="31"/>
      <c r="E280" s="31"/>
      <c r="F280" s="31"/>
      <c r="G280" s="31"/>
      <c r="H280" s="138"/>
      <c r="I280" s="138"/>
      <c r="J280" s="138"/>
      <c r="K280" s="138"/>
      <c r="L280" s="138"/>
      <c r="M280" s="138"/>
      <c r="N280" s="138"/>
      <c r="O280" s="138"/>
      <c r="P280" s="138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</row>
    <row r="281" ht="14.25" spans="1:250">
      <c r="A281" s="31"/>
      <c r="B281" s="31"/>
      <c r="C281" s="31"/>
      <c r="D281" s="31"/>
      <c r="E281" s="31"/>
      <c r="F281" s="31"/>
      <c r="G281" s="31"/>
      <c r="H281" s="138"/>
      <c r="I281" s="138"/>
      <c r="J281" s="138"/>
      <c r="K281" s="138"/>
      <c r="L281" s="138"/>
      <c r="M281" s="138"/>
      <c r="N281" s="138"/>
      <c r="O281" s="138"/>
      <c r="P281" s="138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</row>
    <row r="282" ht="14.25" spans="1:250">
      <c r="A282" s="31"/>
      <c r="B282" s="31"/>
      <c r="C282" s="31"/>
      <c r="D282" s="31"/>
      <c r="E282" s="31"/>
      <c r="F282" s="31"/>
      <c r="G282" s="31"/>
      <c r="H282" s="138"/>
      <c r="I282" s="138"/>
      <c r="J282" s="138"/>
      <c r="K282" s="138"/>
      <c r="L282" s="138"/>
      <c r="M282" s="138"/>
      <c r="N282" s="138"/>
      <c r="O282" s="138"/>
      <c r="P282" s="138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</row>
    <row r="283" ht="14.25" spans="1:250">
      <c r="A283" s="31"/>
      <c r="B283" s="31"/>
      <c r="C283" s="31"/>
      <c r="D283" s="31"/>
      <c r="E283" s="31"/>
      <c r="F283" s="31"/>
      <c r="G283" s="31"/>
      <c r="H283" s="138"/>
      <c r="I283" s="138"/>
      <c r="J283" s="138"/>
      <c r="K283" s="138"/>
      <c r="L283" s="138"/>
      <c r="M283" s="138"/>
      <c r="N283" s="138"/>
      <c r="O283" s="138"/>
      <c r="P283" s="138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</row>
    <row r="284" ht="14.25" spans="1:250">
      <c r="A284" s="31"/>
      <c r="B284" s="31"/>
      <c r="C284" s="31"/>
      <c r="D284" s="31"/>
      <c r="E284" s="31"/>
      <c r="F284" s="31"/>
      <c r="G284" s="31"/>
      <c r="H284" s="138"/>
      <c r="I284" s="138"/>
      <c r="J284" s="138"/>
      <c r="K284" s="138"/>
      <c r="L284" s="138"/>
      <c r="M284" s="138"/>
      <c r="N284" s="138"/>
      <c r="O284" s="138"/>
      <c r="P284" s="138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</row>
  </sheetData>
  <mergeCells count="16">
    <mergeCell ref="A1:P1"/>
    <mergeCell ref="A2:E2"/>
    <mergeCell ref="F2:J2"/>
    <mergeCell ref="K2:P2"/>
    <mergeCell ref="A50:D50"/>
    <mergeCell ref="E50:I50"/>
    <mergeCell ref="J50:P50"/>
    <mergeCell ref="A3:A4"/>
    <mergeCell ref="B3:B4"/>
    <mergeCell ref="C3:C4"/>
    <mergeCell ref="D3:D4"/>
    <mergeCell ref="E3:E4"/>
    <mergeCell ref="F3:F4"/>
    <mergeCell ref="G3:G4"/>
    <mergeCell ref="O3:O4"/>
    <mergeCell ref="P3:P4"/>
  </mergeCells>
  <pageMargins left="0.393055555555556" right="0.393055555555556" top="0.786805555555556" bottom="0.393055555555556" header="0.786805555555556" footer="0.393055555555556"/>
  <pageSetup paperSize="9" fitToWidth="0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G311"/>
  <sheetViews>
    <sheetView workbookViewId="0">
      <selection activeCell="R15" sqref="R15"/>
    </sheetView>
  </sheetViews>
  <sheetFormatPr defaultColWidth="9" defaultRowHeight="13.5"/>
  <cols>
    <col min="1" max="1" width="2.89166666666667" style="59" customWidth="1"/>
    <col min="2" max="2" width="17.5583333333333" style="60" customWidth="1"/>
    <col min="3" max="3" width="16.1083333333333" style="59" customWidth="1"/>
    <col min="4" max="4" width="12.5583333333333" style="59" customWidth="1"/>
    <col min="5" max="6" width="5.33333333333333" style="59" customWidth="1"/>
    <col min="7" max="7" width="4.09166666666667" style="59" customWidth="1"/>
    <col min="8" max="8" width="11.8916666666667" style="61" customWidth="1"/>
    <col min="9" max="9" width="13" style="61" customWidth="1"/>
    <col min="10" max="10" width="5.225" style="59" customWidth="1"/>
    <col min="11" max="11" width="11.6333333333333" style="59" customWidth="1"/>
    <col min="12" max="13" width="5.10833333333333" style="59" customWidth="1"/>
    <col min="14" max="14" width="12.275" style="62" customWidth="1"/>
    <col min="15" max="15" width="5.33333333333333" style="59" customWidth="1"/>
    <col min="16" max="16" width="5.225" style="59" customWidth="1"/>
    <col min="17" max="16373" width="9" style="59"/>
  </cols>
  <sheetData>
    <row r="1" ht="34" customHeight="1" spans="1:214">
      <c r="A1" s="3" t="s">
        <v>310</v>
      </c>
      <c r="B1" s="63"/>
      <c r="C1" s="64"/>
      <c r="D1" s="64"/>
      <c r="E1" s="64"/>
      <c r="F1" s="64"/>
      <c r="G1" s="64"/>
      <c r="H1" s="65"/>
      <c r="I1" s="65"/>
      <c r="J1" s="64"/>
      <c r="K1" s="64"/>
      <c r="L1" s="64"/>
      <c r="M1" s="64"/>
      <c r="N1" s="94"/>
      <c r="O1" s="64"/>
      <c r="P1" s="6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4"/>
      <c r="EQ1" s="124"/>
      <c r="ER1" s="124"/>
      <c r="ES1" s="124"/>
      <c r="ET1" s="124"/>
      <c r="EU1" s="124"/>
      <c r="EV1" s="124"/>
      <c r="EW1" s="124"/>
      <c r="EX1" s="124"/>
      <c r="EY1" s="124"/>
      <c r="EZ1" s="124"/>
      <c r="FA1" s="124"/>
      <c r="FB1" s="124"/>
      <c r="FC1" s="124"/>
      <c r="FD1" s="124"/>
      <c r="FE1" s="124"/>
      <c r="FF1" s="124"/>
      <c r="FG1" s="124"/>
      <c r="FH1" s="124"/>
      <c r="FI1" s="124"/>
      <c r="FJ1" s="124"/>
      <c r="FK1" s="124"/>
      <c r="FL1" s="124"/>
      <c r="FM1" s="124"/>
      <c r="FN1" s="124"/>
      <c r="FO1" s="124"/>
      <c r="FP1" s="124"/>
      <c r="FQ1" s="124"/>
      <c r="FR1" s="124"/>
      <c r="FS1" s="124"/>
      <c r="FT1" s="124"/>
      <c r="FU1" s="124"/>
      <c r="FV1" s="124"/>
      <c r="FW1" s="124"/>
      <c r="FX1" s="124"/>
      <c r="FY1" s="124"/>
      <c r="FZ1" s="124"/>
      <c r="GA1" s="124"/>
      <c r="GB1" s="124"/>
      <c r="GC1" s="124"/>
      <c r="GD1" s="124"/>
      <c r="GE1" s="124"/>
      <c r="GF1" s="124"/>
      <c r="GG1" s="124"/>
      <c r="GH1" s="124"/>
      <c r="GI1" s="124"/>
      <c r="GJ1" s="124"/>
      <c r="GK1" s="124"/>
      <c r="GL1" s="124"/>
      <c r="GM1" s="124"/>
      <c r="GN1" s="124"/>
      <c r="GO1" s="124"/>
      <c r="GP1" s="124"/>
      <c r="GQ1" s="124"/>
      <c r="GR1" s="124"/>
      <c r="GS1" s="124"/>
      <c r="GT1" s="124"/>
      <c r="GU1" s="124"/>
      <c r="GV1" s="124"/>
      <c r="GW1" s="124"/>
      <c r="GX1" s="124"/>
      <c r="GY1" s="124"/>
      <c r="GZ1" s="124"/>
      <c r="HA1" s="124"/>
      <c r="HB1" s="124"/>
      <c r="HC1" s="124"/>
      <c r="HD1" s="124"/>
      <c r="HE1" s="124"/>
      <c r="HF1" s="124"/>
    </row>
    <row r="2" s="1" customFormat="1" ht="15" customHeight="1" spans="1:241">
      <c r="A2" s="5" t="s">
        <v>74</v>
      </c>
      <c r="B2" s="66"/>
      <c r="C2" s="5"/>
      <c r="D2" s="5"/>
      <c r="E2" s="5"/>
      <c r="F2" s="5"/>
      <c r="G2" s="5"/>
      <c r="H2" s="7" t="s">
        <v>75</v>
      </c>
      <c r="I2" s="7"/>
      <c r="J2" s="7"/>
      <c r="K2" s="32"/>
      <c r="L2" s="33" t="s">
        <v>76</v>
      </c>
      <c r="M2" s="33"/>
      <c r="N2" s="95"/>
      <c r="O2" s="35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</row>
    <row r="3" s="56" customFormat="1" ht="21" customHeight="1" spans="1:214">
      <c r="A3" s="67" t="s">
        <v>31</v>
      </c>
      <c r="B3" s="37" t="s">
        <v>311</v>
      </c>
      <c r="C3" s="37" t="s">
        <v>312</v>
      </c>
      <c r="D3" s="68" t="s">
        <v>313</v>
      </c>
      <c r="E3" s="37" t="s">
        <v>314</v>
      </c>
      <c r="F3" s="37" t="s">
        <v>223</v>
      </c>
      <c r="G3" s="37" t="s">
        <v>315</v>
      </c>
      <c r="H3" s="69" t="s">
        <v>95</v>
      </c>
      <c r="I3" s="69"/>
      <c r="J3" s="37" t="s">
        <v>316</v>
      </c>
      <c r="K3" s="37" t="s">
        <v>6</v>
      </c>
      <c r="L3" s="37"/>
      <c r="M3" s="37"/>
      <c r="N3" s="96"/>
      <c r="O3" s="37" t="s">
        <v>35</v>
      </c>
      <c r="P3" s="97" t="s">
        <v>36</v>
      </c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5"/>
      <c r="ED3" s="125"/>
      <c r="EE3" s="125"/>
      <c r="EF3" s="125"/>
      <c r="EG3" s="125"/>
      <c r="EH3" s="125"/>
      <c r="EI3" s="125"/>
      <c r="EJ3" s="125"/>
      <c r="EK3" s="125"/>
      <c r="EL3" s="125"/>
      <c r="EM3" s="125"/>
      <c r="EN3" s="125"/>
      <c r="EO3" s="125"/>
      <c r="EP3" s="125"/>
      <c r="EQ3" s="125"/>
      <c r="ER3" s="125"/>
      <c r="ES3" s="125"/>
      <c r="ET3" s="125"/>
      <c r="EU3" s="125"/>
      <c r="EV3" s="125"/>
      <c r="EW3" s="125"/>
      <c r="EX3" s="125"/>
      <c r="EY3" s="125"/>
      <c r="EZ3" s="125"/>
      <c r="FA3" s="125"/>
      <c r="FB3" s="125"/>
      <c r="FC3" s="125"/>
      <c r="FD3" s="125"/>
      <c r="FE3" s="125"/>
      <c r="FF3" s="125"/>
      <c r="FG3" s="125"/>
      <c r="FH3" s="125"/>
      <c r="FI3" s="125"/>
      <c r="FJ3" s="125"/>
      <c r="FK3" s="125"/>
      <c r="FL3" s="125"/>
      <c r="FM3" s="125"/>
      <c r="FN3" s="125"/>
      <c r="FO3" s="125"/>
      <c r="FP3" s="125"/>
      <c r="FQ3" s="125"/>
      <c r="FR3" s="125"/>
      <c r="FS3" s="125"/>
      <c r="FT3" s="125"/>
      <c r="FU3" s="125"/>
      <c r="FV3" s="125"/>
      <c r="FW3" s="125"/>
      <c r="FX3" s="125"/>
      <c r="FY3" s="125"/>
      <c r="FZ3" s="125"/>
      <c r="GA3" s="125"/>
      <c r="GB3" s="125"/>
      <c r="GC3" s="125"/>
      <c r="GD3" s="125"/>
      <c r="GE3" s="125"/>
      <c r="GF3" s="125"/>
      <c r="GG3" s="125"/>
      <c r="GH3" s="125"/>
      <c r="GI3" s="125"/>
      <c r="GJ3" s="125"/>
      <c r="GK3" s="125"/>
      <c r="GL3" s="125"/>
      <c r="GM3" s="125"/>
      <c r="GN3" s="125"/>
      <c r="GO3" s="125"/>
      <c r="GP3" s="125"/>
      <c r="GQ3" s="125"/>
      <c r="GR3" s="125"/>
      <c r="GS3" s="125"/>
      <c r="GT3" s="125"/>
      <c r="GU3" s="125"/>
      <c r="GV3" s="125"/>
      <c r="GW3" s="125"/>
      <c r="GX3" s="125"/>
      <c r="GY3" s="125"/>
      <c r="GZ3" s="125"/>
      <c r="HA3" s="125"/>
      <c r="HB3" s="125"/>
      <c r="HC3" s="125"/>
      <c r="HD3" s="125"/>
      <c r="HE3" s="125"/>
      <c r="HF3" s="125"/>
    </row>
    <row r="4" s="56" customFormat="1" ht="21" customHeight="1" spans="1:214">
      <c r="A4" s="70" t="s">
        <v>160</v>
      </c>
      <c r="B4" s="41"/>
      <c r="C4" s="41"/>
      <c r="D4" s="71" t="s">
        <v>40</v>
      </c>
      <c r="E4" s="41" t="s">
        <v>41</v>
      </c>
      <c r="F4" s="41" t="s">
        <v>82</v>
      </c>
      <c r="G4" s="41"/>
      <c r="H4" s="72" t="s">
        <v>84</v>
      </c>
      <c r="I4" s="72" t="s">
        <v>161</v>
      </c>
      <c r="J4" s="41"/>
      <c r="K4" s="41" t="s">
        <v>84</v>
      </c>
      <c r="L4" s="98" t="s">
        <v>99</v>
      </c>
      <c r="M4" s="98" t="s">
        <v>85</v>
      </c>
      <c r="N4" s="99" t="s">
        <v>161</v>
      </c>
      <c r="O4" s="41"/>
      <c r="P4" s="100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5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5"/>
      <c r="DT4" s="125"/>
      <c r="DU4" s="125"/>
      <c r="DV4" s="125"/>
      <c r="DW4" s="125"/>
      <c r="DX4" s="125"/>
      <c r="DY4" s="125"/>
      <c r="DZ4" s="125"/>
      <c r="EA4" s="125"/>
      <c r="EB4" s="125"/>
      <c r="EC4" s="125"/>
      <c r="ED4" s="125"/>
      <c r="EE4" s="125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125"/>
      <c r="FM4" s="125"/>
      <c r="FN4" s="125"/>
      <c r="FO4" s="125"/>
      <c r="FP4" s="125"/>
      <c r="FQ4" s="125"/>
      <c r="FR4" s="125"/>
      <c r="FS4" s="125"/>
      <c r="FT4" s="125"/>
      <c r="FU4" s="125"/>
      <c r="FV4" s="125"/>
      <c r="FW4" s="125"/>
      <c r="FX4" s="125"/>
      <c r="FY4" s="125"/>
      <c r="FZ4" s="125"/>
      <c r="GA4" s="125"/>
      <c r="GB4" s="125"/>
      <c r="GC4" s="125"/>
      <c r="GD4" s="125"/>
      <c r="GE4" s="125"/>
      <c r="GF4" s="125"/>
      <c r="GG4" s="125"/>
      <c r="GH4" s="125"/>
      <c r="GI4" s="125"/>
      <c r="GJ4" s="125"/>
      <c r="GK4" s="125"/>
      <c r="GL4" s="125"/>
      <c r="GM4" s="125"/>
      <c r="GN4" s="125"/>
      <c r="GO4" s="125"/>
      <c r="GP4" s="125"/>
      <c r="GQ4" s="125"/>
      <c r="GR4" s="125"/>
      <c r="GS4" s="125"/>
      <c r="GT4" s="125"/>
      <c r="GU4" s="125"/>
      <c r="GV4" s="125"/>
      <c r="GW4" s="125"/>
      <c r="GX4" s="125"/>
      <c r="GY4" s="125"/>
      <c r="GZ4" s="125"/>
      <c r="HA4" s="125"/>
      <c r="HB4" s="125"/>
      <c r="HC4" s="125"/>
      <c r="HD4" s="125"/>
      <c r="HE4" s="125"/>
      <c r="HF4" s="125"/>
    </row>
    <row r="5" ht="23" customHeight="1" spans="1:214">
      <c r="A5" s="73">
        <v>1</v>
      </c>
      <c r="B5" s="74" t="s">
        <v>130</v>
      </c>
      <c r="C5" s="75"/>
      <c r="D5" s="74"/>
      <c r="E5" s="76"/>
      <c r="F5" s="74"/>
      <c r="G5" s="76"/>
      <c r="H5" s="77"/>
      <c r="I5" s="101"/>
      <c r="J5" s="102"/>
      <c r="K5" s="103" t="str">
        <f t="shared" ref="K5:K23" si="0">IF(H5="","",H5/1.17)</f>
        <v/>
      </c>
      <c r="L5" s="80"/>
      <c r="M5" s="80"/>
      <c r="N5" s="104" t="str">
        <f>IF(K5="","",K5*L5*M5/100)</f>
        <v/>
      </c>
      <c r="O5" s="105"/>
      <c r="P5" s="106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</row>
    <row r="6" ht="23" customHeight="1" spans="1:214">
      <c r="A6" s="73">
        <v>2</v>
      </c>
      <c r="B6" s="74" t="s">
        <v>317</v>
      </c>
      <c r="C6" s="76" t="s">
        <v>318</v>
      </c>
      <c r="D6" s="76" t="s">
        <v>319</v>
      </c>
      <c r="E6" s="76">
        <v>2004</v>
      </c>
      <c r="F6" s="78" t="s">
        <v>256</v>
      </c>
      <c r="G6" s="76"/>
      <c r="H6" s="79">
        <v>3700</v>
      </c>
      <c r="I6" s="107">
        <v>1248.75</v>
      </c>
      <c r="J6" s="108">
        <v>1</v>
      </c>
      <c r="K6" s="103">
        <f t="shared" si="0"/>
        <v>3162.39316239316</v>
      </c>
      <c r="L6" s="80">
        <v>10</v>
      </c>
      <c r="M6" s="80">
        <v>90</v>
      </c>
      <c r="N6" s="104">
        <f t="shared" ref="N6:N23" si="1">IF(K6="","",K6*L6*M6/10000)</f>
        <v>284.615384615385</v>
      </c>
      <c r="O6" s="109"/>
      <c r="P6" s="106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25"/>
      <c r="GI6" s="125"/>
      <c r="GJ6" s="125"/>
      <c r="GK6" s="125"/>
      <c r="GL6" s="125"/>
      <c r="GM6" s="125"/>
      <c r="GN6" s="125"/>
      <c r="GO6" s="125"/>
      <c r="GP6" s="125"/>
      <c r="GQ6" s="125"/>
      <c r="GR6" s="125"/>
      <c r="GS6" s="125"/>
      <c r="GT6" s="125"/>
      <c r="GU6" s="125"/>
      <c r="GV6" s="125"/>
      <c r="GW6" s="125"/>
      <c r="GX6" s="125"/>
      <c r="GY6" s="125"/>
      <c r="GZ6" s="125"/>
      <c r="HA6" s="125"/>
      <c r="HB6" s="125"/>
      <c r="HC6" s="125"/>
      <c r="HD6" s="125"/>
      <c r="HE6" s="125"/>
      <c r="HF6" s="125"/>
    </row>
    <row r="7" ht="23" customHeight="1" spans="1:214">
      <c r="A7" s="73">
        <v>3</v>
      </c>
      <c r="B7" s="80" t="s">
        <v>320</v>
      </c>
      <c r="C7" s="76"/>
      <c r="D7" s="76"/>
      <c r="E7" s="76">
        <v>2005</v>
      </c>
      <c r="F7" s="78" t="s">
        <v>112</v>
      </c>
      <c r="G7" s="81"/>
      <c r="H7" s="79">
        <v>105000</v>
      </c>
      <c r="I7" s="110">
        <v>47250</v>
      </c>
      <c r="J7" s="108">
        <v>1</v>
      </c>
      <c r="K7" s="103">
        <f t="shared" si="0"/>
        <v>89743.5897435897</v>
      </c>
      <c r="L7" s="80">
        <v>10</v>
      </c>
      <c r="M7" s="80">
        <v>90</v>
      </c>
      <c r="N7" s="104">
        <f t="shared" si="1"/>
        <v>8076.92307692308</v>
      </c>
      <c r="O7" s="111"/>
      <c r="P7" s="106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</row>
    <row r="8" ht="23" customHeight="1" spans="1:214">
      <c r="A8" s="73">
        <v>4</v>
      </c>
      <c r="B8" s="80" t="s">
        <v>321</v>
      </c>
      <c r="C8" s="76"/>
      <c r="D8" s="76"/>
      <c r="E8" s="76"/>
      <c r="F8" s="78"/>
      <c r="G8" s="81"/>
      <c r="H8" s="79"/>
      <c r="I8" s="79"/>
      <c r="J8" s="108"/>
      <c r="K8" s="103" t="str">
        <f t="shared" si="0"/>
        <v/>
      </c>
      <c r="L8" s="80"/>
      <c r="M8" s="80"/>
      <c r="N8" s="104" t="str">
        <f t="shared" si="1"/>
        <v/>
      </c>
      <c r="O8" s="105"/>
      <c r="P8" s="106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25"/>
      <c r="GI8" s="125"/>
      <c r="GJ8" s="125"/>
      <c r="GK8" s="125"/>
      <c r="GL8" s="125"/>
      <c r="GM8" s="125"/>
      <c r="GN8" s="125"/>
      <c r="GO8" s="125"/>
      <c r="GP8" s="125"/>
      <c r="GQ8" s="125"/>
      <c r="GR8" s="125"/>
      <c r="GS8" s="125"/>
      <c r="GT8" s="125"/>
      <c r="GU8" s="125"/>
      <c r="GV8" s="125"/>
      <c r="GW8" s="125"/>
      <c r="GX8" s="125"/>
      <c r="GY8" s="125"/>
      <c r="GZ8" s="125"/>
      <c r="HA8" s="125"/>
      <c r="HB8" s="125"/>
      <c r="HC8" s="125"/>
      <c r="HD8" s="125"/>
      <c r="HE8" s="125"/>
      <c r="HF8" s="125"/>
    </row>
    <row r="9" ht="23" customHeight="1" spans="1:214">
      <c r="A9" s="73">
        <v>5</v>
      </c>
      <c r="B9" s="80" t="s">
        <v>322</v>
      </c>
      <c r="C9" s="76" t="s">
        <v>323</v>
      </c>
      <c r="D9" s="76" t="s">
        <v>324</v>
      </c>
      <c r="E9" s="76">
        <v>2001</v>
      </c>
      <c r="F9" s="78" t="s">
        <v>256</v>
      </c>
      <c r="G9" s="76"/>
      <c r="H9" s="79">
        <v>1720</v>
      </c>
      <c r="I9" s="79">
        <v>193.5</v>
      </c>
      <c r="J9" s="108">
        <v>1</v>
      </c>
      <c r="K9" s="103">
        <f t="shared" si="0"/>
        <v>1470.08547008547</v>
      </c>
      <c r="L9" s="80">
        <v>10</v>
      </c>
      <c r="M9" s="80">
        <v>90</v>
      </c>
      <c r="N9" s="104">
        <f t="shared" si="1"/>
        <v>132.307692307692</v>
      </c>
      <c r="O9" s="112"/>
      <c r="P9" s="106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25"/>
      <c r="GI9" s="125"/>
      <c r="GJ9" s="125"/>
      <c r="GK9" s="125"/>
      <c r="GL9" s="125"/>
      <c r="GM9" s="125"/>
      <c r="GN9" s="125"/>
      <c r="GO9" s="125"/>
      <c r="GP9" s="125"/>
      <c r="GQ9" s="125"/>
      <c r="GR9" s="125"/>
      <c r="GS9" s="125"/>
      <c r="GT9" s="125"/>
      <c r="GU9" s="125"/>
      <c r="GV9" s="125"/>
      <c r="GW9" s="125"/>
      <c r="GX9" s="125"/>
      <c r="GY9" s="125"/>
      <c r="GZ9" s="125"/>
      <c r="HA9" s="125"/>
      <c r="HB9" s="125"/>
      <c r="HC9" s="125"/>
      <c r="HD9" s="125"/>
      <c r="HE9" s="125"/>
      <c r="HF9" s="125"/>
    </row>
    <row r="10" ht="23" customHeight="1" spans="1:214">
      <c r="A10" s="73">
        <v>5</v>
      </c>
      <c r="B10" s="80" t="s">
        <v>132</v>
      </c>
      <c r="C10" s="82"/>
      <c r="D10" s="76"/>
      <c r="E10" s="76"/>
      <c r="F10" s="78"/>
      <c r="G10" s="76"/>
      <c r="H10" s="79"/>
      <c r="I10" s="79"/>
      <c r="J10" s="108"/>
      <c r="K10" s="103" t="str">
        <f t="shared" si="0"/>
        <v/>
      </c>
      <c r="L10" s="80"/>
      <c r="M10" s="80"/>
      <c r="N10" s="104" t="str">
        <f t="shared" si="1"/>
        <v/>
      </c>
      <c r="O10" s="105"/>
      <c r="P10" s="106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</row>
    <row r="11" ht="23" customHeight="1" spans="1:214">
      <c r="A11" s="73">
        <v>7</v>
      </c>
      <c r="B11" s="80" t="s">
        <v>322</v>
      </c>
      <c r="C11" s="76" t="s">
        <v>325</v>
      </c>
      <c r="D11" s="76" t="s">
        <v>326</v>
      </c>
      <c r="E11" s="76">
        <v>2006</v>
      </c>
      <c r="F11" s="78" t="s">
        <v>256</v>
      </c>
      <c r="G11" s="76"/>
      <c r="H11" s="79">
        <v>1980</v>
      </c>
      <c r="I11" s="79">
        <v>965.25</v>
      </c>
      <c r="J11" s="108">
        <v>1</v>
      </c>
      <c r="K11" s="103">
        <f t="shared" si="0"/>
        <v>1692.30769230769</v>
      </c>
      <c r="L11" s="80">
        <v>10</v>
      </c>
      <c r="M11" s="80">
        <v>90</v>
      </c>
      <c r="N11" s="104">
        <f t="shared" si="1"/>
        <v>152.307692307692</v>
      </c>
      <c r="O11" s="112"/>
      <c r="P11" s="106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</row>
    <row r="12" ht="23" customHeight="1" spans="1:214">
      <c r="A12" s="73">
        <v>8</v>
      </c>
      <c r="B12" s="80" t="s">
        <v>136</v>
      </c>
      <c r="C12" s="76"/>
      <c r="D12" s="76"/>
      <c r="E12" s="76"/>
      <c r="F12" s="78"/>
      <c r="G12" s="76"/>
      <c r="H12" s="79"/>
      <c r="I12" s="79"/>
      <c r="J12" s="108"/>
      <c r="K12" s="103" t="str">
        <f t="shared" si="0"/>
        <v/>
      </c>
      <c r="L12" s="80"/>
      <c r="M12" s="80"/>
      <c r="N12" s="104" t="str">
        <f t="shared" si="1"/>
        <v/>
      </c>
      <c r="O12" s="105"/>
      <c r="P12" s="106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25"/>
      <c r="FR12" s="125"/>
      <c r="FS12" s="125"/>
      <c r="FT12" s="125"/>
      <c r="FU12" s="125"/>
      <c r="FV12" s="125"/>
      <c r="FW12" s="125"/>
      <c r="FX12" s="125"/>
      <c r="FY12" s="125"/>
      <c r="FZ12" s="125"/>
      <c r="GA12" s="125"/>
      <c r="GB12" s="125"/>
      <c r="GC12" s="125"/>
      <c r="GD12" s="125"/>
      <c r="GE12" s="125"/>
      <c r="GF12" s="125"/>
      <c r="GG12" s="125"/>
      <c r="GH12" s="125"/>
      <c r="GI12" s="125"/>
      <c r="GJ12" s="125"/>
      <c r="GK12" s="125"/>
      <c r="GL12" s="125"/>
      <c r="GM12" s="125"/>
      <c r="GN12" s="125"/>
      <c r="GO12" s="125"/>
      <c r="GP12" s="125"/>
      <c r="GQ12" s="125"/>
      <c r="GR12" s="125"/>
      <c r="GS12" s="125"/>
      <c r="GT12" s="125"/>
      <c r="GU12" s="125"/>
      <c r="GV12" s="125"/>
      <c r="GW12" s="125"/>
      <c r="GX12" s="125"/>
      <c r="GY12" s="125"/>
      <c r="GZ12" s="125"/>
      <c r="HA12" s="125"/>
      <c r="HB12" s="125"/>
      <c r="HC12" s="125"/>
      <c r="HD12" s="125"/>
      <c r="HE12" s="125"/>
      <c r="HF12" s="125"/>
    </row>
    <row r="13" ht="23" customHeight="1" spans="1:214">
      <c r="A13" s="73">
        <v>9</v>
      </c>
      <c r="B13" s="80" t="s">
        <v>317</v>
      </c>
      <c r="C13" s="76" t="s">
        <v>327</v>
      </c>
      <c r="D13" s="76" t="s">
        <v>319</v>
      </c>
      <c r="E13" s="76">
        <v>2004</v>
      </c>
      <c r="F13" s="78" t="s">
        <v>256</v>
      </c>
      <c r="G13" s="76"/>
      <c r="H13" s="79">
        <v>4460</v>
      </c>
      <c r="I13" s="79">
        <v>1505.25</v>
      </c>
      <c r="J13" s="108">
        <v>1</v>
      </c>
      <c r="K13" s="103">
        <f t="shared" si="0"/>
        <v>3811.96581196581</v>
      </c>
      <c r="L13" s="80">
        <v>10</v>
      </c>
      <c r="M13" s="80">
        <v>90</v>
      </c>
      <c r="N13" s="104">
        <f t="shared" si="1"/>
        <v>343.076923076923</v>
      </c>
      <c r="O13" s="112"/>
      <c r="P13" s="106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25"/>
      <c r="FR13" s="125"/>
      <c r="FS13" s="125"/>
      <c r="FT13" s="125"/>
      <c r="FU13" s="12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25"/>
      <c r="GI13" s="125"/>
      <c r="GJ13" s="125"/>
      <c r="GK13" s="125"/>
      <c r="GL13" s="125"/>
      <c r="GM13" s="125"/>
      <c r="GN13" s="125"/>
      <c r="GO13" s="125"/>
      <c r="GP13" s="125"/>
      <c r="GQ13" s="125"/>
      <c r="GR13" s="125"/>
      <c r="GS13" s="125"/>
      <c r="GT13" s="125"/>
      <c r="GU13" s="125"/>
      <c r="GV13" s="125"/>
      <c r="GW13" s="125"/>
      <c r="GX13" s="125"/>
      <c r="GY13" s="125"/>
      <c r="GZ13" s="125"/>
      <c r="HA13" s="125"/>
      <c r="HB13" s="125"/>
      <c r="HC13" s="125"/>
      <c r="HD13" s="125"/>
      <c r="HE13" s="125"/>
      <c r="HF13" s="125"/>
    </row>
    <row r="14" ht="23" customHeight="1" spans="1:214">
      <c r="A14" s="73">
        <v>10</v>
      </c>
      <c r="B14" s="80" t="s">
        <v>140</v>
      </c>
      <c r="C14" s="76"/>
      <c r="D14" s="76"/>
      <c r="E14" s="76"/>
      <c r="F14" s="78"/>
      <c r="G14" s="76"/>
      <c r="H14" s="79"/>
      <c r="I14" s="79"/>
      <c r="J14" s="108"/>
      <c r="K14" s="103" t="str">
        <f t="shared" si="0"/>
        <v/>
      </c>
      <c r="L14" s="80"/>
      <c r="M14" s="80"/>
      <c r="N14" s="104" t="str">
        <f t="shared" si="1"/>
        <v/>
      </c>
      <c r="O14" s="105"/>
      <c r="P14" s="106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25"/>
      <c r="FM14" s="125"/>
      <c r="FN14" s="125"/>
      <c r="FO14" s="125"/>
      <c r="FP14" s="125"/>
      <c r="FQ14" s="125"/>
      <c r="FR14" s="125"/>
      <c r="FS14" s="125"/>
      <c r="FT14" s="125"/>
      <c r="FU14" s="125"/>
      <c r="FV14" s="125"/>
      <c r="FW14" s="125"/>
      <c r="FX14" s="125"/>
      <c r="FY14" s="125"/>
      <c r="FZ14" s="125"/>
      <c r="GA14" s="125"/>
      <c r="GB14" s="125"/>
      <c r="GC14" s="125"/>
      <c r="GD14" s="125"/>
      <c r="GE14" s="125"/>
      <c r="GF14" s="125"/>
      <c r="GG14" s="125"/>
      <c r="GH14" s="125"/>
      <c r="GI14" s="125"/>
      <c r="GJ14" s="125"/>
      <c r="GK14" s="125"/>
      <c r="GL14" s="125"/>
      <c r="GM14" s="125"/>
      <c r="GN14" s="125"/>
      <c r="GO14" s="125"/>
      <c r="GP14" s="125"/>
      <c r="GQ14" s="125"/>
      <c r="GR14" s="125"/>
      <c r="GS14" s="125"/>
      <c r="GT14" s="125"/>
      <c r="GU14" s="125"/>
      <c r="GV14" s="125"/>
      <c r="GW14" s="125"/>
      <c r="GX14" s="125"/>
      <c r="GY14" s="125"/>
      <c r="GZ14" s="125"/>
      <c r="HA14" s="125"/>
      <c r="HB14" s="125"/>
      <c r="HC14" s="125"/>
      <c r="HD14" s="125"/>
      <c r="HE14" s="125"/>
      <c r="HF14" s="125"/>
    </row>
    <row r="15" ht="23" customHeight="1" spans="1:214">
      <c r="A15" s="73">
        <v>11</v>
      </c>
      <c r="B15" s="80" t="s">
        <v>317</v>
      </c>
      <c r="C15" s="76" t="s">
        <v>328</v>
      </c>
      <c r="D15" s="76" t="s">
        <v>326</v>
      </c>
      <c r="E15" s="76">
        <v>2006</v>
      </c>
      <c r="F15" s="78" t="s">
        <v>256</v>
      </c>
      <c r="G15" s="76"/>
      <c r="H15" s="79">
        <v>5800</v>
      </c>
      <c r="I15" s="79">
        <v>2827.5</v>
      </c>
      <c r="J15" s="108">
        <v>1</v>
      </c>
      <c r="K15" s="103">
        <f t="shared" si="0"/>
        <v>4957.26495726496</v>
      </c>
      <c r="L15" s="80">
        <v>10</v>
      </c>
      <c r="M15" s="80">
        <v>90</v>
      </c>
      <c r="N15" s="104">
        <f t="shared" si="1"/>
        <v>446.153846153846</v>
      </c>
      <c r="O15" s="112"/>
      <c r="P15" s="106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</row>
    <row r="16" ht="23" customHeight="1" spans="1:214">
      <c r="A16" s="73">
        <v>12</v>
      </c>
      <c r="B16" s="80" t="s">
        <v>329</v>
      </c>
      <c r="C16" s="76" t="s">
        <v>330</v>
      </c>
      <c r="D16" s="76" t="s">
        <v>331</v>
      </c>
      <c r="E16" s="76">
        <v>2006</v>
      </c>
      <c r="F16" s="78" t="s">
        <v>256</v>
      </c>
      <c r="G16" s="76"/>
      <c r="H16" s="79">
        <v>1400</v>
      </c>
      <c r="I16" s="79">
        <v>420</v>
      </c>
      <c r="J16" s="108">
        <v>1</v>
      </c>
      <c r="K16" s="103">
        <f t="shared" si="0"/>
        <v>1196.5811965812</v>
      </c>
      <c r="L16" s="80">
        <v>10</v>
      </c>
      <c r="M16" s="80">
        <v>90</v>
      </c>
      <c r="N16" s="104">
        <f t="shared" si="1"/>
        <v>107.692307692308</v>
      </c>
      <c r="O16" s="112"/>
      <c r="P16" s="106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</row>
    <row r="17" ht="23" customHeight="1" spans="1:214">
      <c r="A17" s="73">
        <v>13</v>
      </c>
      <c r="B17" s="78" t="s">
        <v>141</v>
      </c>
      <c r="C17" s="76"/>
      <c r="D17" s="76"/>
      <c r="E17" s="76"/>
      <c r="F17" s="78"/>
      <c r="G17" s="76"/>
      <c r="H17" s="79"/>
      <c r="I17" s="79"/>
      <c r="J17" s="108">
        <v>1</v>
      </c>
      <c r="K17" s="103" t="str">
        <f t="shared" si="0"/>
        <v/>
      </c>
      <c r="L17" s="80"/>
      <c r="M17" s="80"/>
      <c r="N17" s="104" t="str">
        <f t="shared" si="1"/>
        <v/>
      </c>
      <c r="O17" s="105"/>
      <c r="P17" s="106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</row>
    <row r="18" ht="23" customHeight="1" spans="1:214">
      <c r="A18" s="73">
        <v>14</v>
      </c>
      <c r="B18" s="78" t="s">
        <v>317</v>
      </c>
      <c r="C18" s="76" t="s">
        <v>328</v>
      </c>
      <c r="D18" s="76" t="s">
        <v>326</v>
      </c>
      <c r="E18" s="76">
        <v>2006</v>
      </c>
      <c r="F18" s="78" t="s">
        <v>256</v>
      </c>
      <c r="G18" s="76"/>
      <c r="H18" s="79">
        <v>5800</v>
      </c>
      <c r="I18" s="79">
        <v>2827.5</v>
      </c>
      <c r="J18" s="108">
        <v>1</v>
      </c>
      <c r="K18" s="103">
        <f t="shared" si="0"/>
        <v>4957.26495726496</v>
      </c>
      <c r="L18" s="80">
        <v>10</v>
      </c>
      <c r="M18" s="80">
        <v>90</v>
      </c>
      <c r="N18" s="104">
        <f t="shared" si="1"/>
        <v>446.153846153846</v>
      </c>
      <c r="O18" s="105"/>
      <c r="P18" s="106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</row>
    <row r="19" ht="23" customHeight="1" spans="1:214">
      <c r="A19" s="73">
        <v>15</v>
      </c>
      <c r="B19" s="78" t="s">
        <v>143</v>
      </c>
      <c r="C19" s="76"/>
      <c r="D19" s="76"/>
      <c r="E19" s="76"/>
      <c r="F19" s="78"/>
      <c r="G19" s="76"/>
      <c r="H19" s="79"/>
      <c r="I19" s="79"/>
      <c r="J19" s="108"/>
      <c r="K19" s="103" t="str">
        <f t="shared" si="0"/>
        <v/>
      </c>
      <c r="L19" s="80"/>
      <c r="M19" s="80"/>
      <c r="N19" s="104" t="str">
        <f t="shared" si="1"/>
        <v/>
      </c>
      <c r="O19" s="105"/>
      <c r="P19" s="106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</row>
    <row r="20" ht="23" customHeight="1" spans="1:214">
      <c r="A20" s="73">
        <v>16</v>
      </c>
      <c r="B20" s="78" t="s">
        <v>317</v>
      </c>
      <c r="C20" s="76" t="s">
        <v>328</v>
      </c>
      <c r="D20" s="76" t="s">
        <v>326</v>
      </c>
      <c r="E20" s="76">
        <v>2006</v>
      </c>
      <c r="F20" s="78" t="s">
        <v>256</v>
      </c>
      <c r="G20" s="76"/>
      <c r="H20" s="79">
        <v>11600</v>
      </c>
      <c r="I20" s="79">
        <v>5655</v>
      </c>
      <c r="J20" s="108">
        <v>1</v>
      </c>
      <c r="K20" s="103">
        <f t="shared" si="0"/>
        <v>9914.52991452992</v>
      </c>
      <c r="L20" s="80">
        <v>10</v>
      </c>
      <c r="M20" s="80">
        <v>90</v>
      </c>
      <c r="N20" s="104">
        <f t="shared" si="1"/>
        <v>892.307692307692</v>
      </c>
      <c r="O20" s="105"/>
      <c r="P20" s="106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</row>
    <row r="21" ht="23" customHeight="1" spans="1:214">
      <c r="A21" s="73">
        <v>17</v>
      </c>
      <c r="B21" s="78" t="s">
        <v>332</v>
      </c>
      <c r="C21" s="76" t="s">
        <v>333</v>
      </c>
      <c r="D21" s="76" t="s">
        <v>334</v>
      </c>
      <c r="E21" s="76">
        <v>2007</v>
      </c>
      <c r="F21" s="80" t="s">
        <v>256</v>
      </c>
      <c r="G21" s="76"/>
      <c r="H21" s="79">
        <v>2230</v>
      </c>
      <c r="I21" s="79">
        <v>1338</v>
      </c>
      <c r="J21" s="108">
        <v>1</v>
      </c>
      <c r="K21" s="103">
        <f t="shared" si="0"/>
        <v>1905.98290598291</v>
      </c>
      <c r="L21" s="80">
        <v>20</v>
      </c>
      <c r="M21" s="80">
        <v>90</v>
      </c>
      <c r="N21" s="104">
        <f t="shared" si="1"/>
        <v>343.076923076923</v>
      </c>
      <c r="O21" s="105"/>
      <c r="P21" s="106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</row>
    <row r="22" ht="23" customHeight="1" spans="1:214">
      <c r="A22" s="73">
        <v>18</v>
      </c>
      <c r="B22" s="78" t="s">
        <v>146</v>
      </c>
      <c r="C22" s="76"/>
      <c r="D22" s="76"/>
      <c r="E22" s="76"/>
      <c r="F22" s="78"/>
      <c r="G22" s="76"/>
      <c r="H22" s="79"/>
      <c r="I22" s="79"/>
      <c r="J22" s="108"/>
      <c r="K22" s="103" t="str">
        <f t="shared" si="0"/>
        <v/>
      </c>
      <c r="L22" s="80"/>
      <c r="M22" s="80"/>
      <c r="N22" s="104" t="str">
        <f t="shared" si="1"/>
        <v/>
      </c>
      <c r="O22" s="105"/>
      <c r="P22" s="106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</row>
    <row r="23" ht="29" customHeight="1" spans="1:214">
      <c r="A23" s="83">
        <v>19</v>
      </c>
      <c r="B23" s="84" t="s">
        <v>317</v>
      </c>
      <c r="C23" s="85" t="s">
        <v>328</v>
      </c>
      <c r="D23" s="85" t="s">
        <v>326</v>
      </c>
      <c r="E23" s="85">
        <v>2006</v>
      </c>
      <c r="F23" s="84" t="s">
        <v>256</v>
      </c>
      <c r="G23" s="85"/>
      <c r="H23" s="86">
        <v>5800</v>
      </c>
      <c r="I23" s="86">
        <v>2827.5</v>
      </c>
      <c r="J23" s="113">
        <v>1</v>
      </c>
      <c r="K23" s="114">
        <f t="shared" si="0"/>
        <v>4957.26495726496</v>
      </c>
      <c r="L23" s="115">
        <v>10</v>
      </c>
      <c r="M23" s="115">
        <v>90</v>
      </c>
      <c r="N23" s="116">
        <f t="shared" si="1"/>
        <v>446.153846153846</v>
      </c>
      <c r="O23" s="117"/>
      <c r="P23" s="118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</row>
    <row r="24" s="57" customFormat="1" ht="12" customHeight="1" spans="1:214">
      <c r="A24" s="67" t="s">
        <v>31</v>
      </c>
      <c r="B24" s="37" t="s">
        <v>311</v>
      </c>
      <c r="C24" s="37" t="s">
        <v>312</v>
      </c>
      <c r="D24" s="68" t="s">
        <v>313</v>
      </c>
      <c r="E24" s="37" t="s">
        <v>314</v>
      </c>
      <c r="F24" s="37" t="s">
        <v>223</v>
      </c>
      <c r="G24" s="37" t="s">
        <v>315</v>
      </c>
      <c r="H24" s="69" t="s">
        <v>95</v>
      </c>
      <c r="I24" s="69"/>
      <c r="J24" s="37" t="s">
        <v>316</v>
      </c>
      <c r="K24" s="37" t="s">
        <v>6</v>
      </c>
      <c r="L24" s="37"/>
      <c r="M24" s="37"/>
      <c r="N24" s="96"/>
      <c r="O24" s="37" t="s">
        <v>35</v>
      </c>
      <c r="P24" s="97" t="s">
        <v>36</v>
      </c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  <c r="EH24" s="126"/>
      <c r="EI24" s="126"/>
      <c r="EJ24" s="126"/>
      <c r="EK24" s="126"/>
      <c r="EL24" s="126"/>
      <c r="EM24" s="126"/>
      <c r="EN24" s="126"/>
      <c r="EO24" s="126"/>
      <c r="EP24" s="126"/>
      <c r="EQ24" s="126"/>
      <c r="ER24" s="126"/>
      <c r="ES24" s="126"/>
      <c r="ET24" s="126"/>
      <c r="EU24" s="126"/>
      <c r="EV24" s="126"/>
      <c r="EW24" s="126"/>
      <c r="EX24" s="126"/>
      <c r="EY24" s="126"/>
      <c r="EZ24" s="126"/>
      <c r="FA24" s="126"/>
      <c r="FB24" s="126"/>
      <c r="FC24" s="126"/>
      <c r="FD24" s="126"/>
      <c r="FE24" s="126"/>
      <c r="FF24" s="126"/>
      <c r="FG24" s="126"/>
      <c r="FH24" s="126"/>
      <c r="FI24" s="126"/>
      <c r="FJ24" s="126"/>
      <c r="FK24" s="126"/>
      <c r="FL24" s="126"/>
      <c r="FM24" s="126"/>
      <c r="FN24" s="12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  <c r="FY24" s="126"/>
      <c r="FZ24" s="126"/>
      <c r="GA24" s="126"/>
      <c r="GB24" s="126"/>
      <c r="GC24" s="126"/>
      <c r="GD24" s="126"/>
      <c r="GE24" s="126"/>
      <c r="GF24" s="126"/>
      <c r="GG24" s="126"/>
      <c r="GH24" s="126"/>
      <c r="GI24" s="126"/>
      <c r="GJ24" s="126"/>
      <c r="GK24" s="126"/>
      <c r="GL24" s="126"/>
      <c r="GM24" s="126"/>
      <c r="GN24" s="126"/>
      <c r="GO24" s="126"/>
      <c r="GP24" s="126"/>
      <c r="GQ24" s="126"/>
      <c r="GR24" s="126"/>
      <c r="GS24" s="126"/>
      <c r="GT24" s="126"/>
      <c r="GU24" s="126"/>
      <c r="GV24" s="126"/>
      <c r="GW24" s="126"/>
      <c r="GX24" s="126"/>
      <c r="GY24" s="126"/>
      <c r="GZ24" s="126"/>
      <c r="HA24" s="126"/>
      <c r="HB24" s="126"/>
      <c r="HC24" s="126"/>
      <c r="HD24" s="126"/>
      <c r="HE24" s="126"/>
      <c r="HF24" s="126"/>
    </row>
    <row r="25" s="57" customFormat="1" ht="21" customHeight="1" spans="1:214">
      <c r="A25" s="70"/>
      <c r="B25" s="41"/>
      <c r="C25" s="41"/>
      <c r="D25" s="71" t="s">
        <v>40</v>
      </c>
      <c r="E25" s="41" t="s">
        <v>41</v>
      </c>
      <c r="F25" s="41" t="s">
        <v>82</v>
      </c>
      <c r="G25" s="41"/>
      <c r="H25" s="72" t="s">
        <v>84</v>
      </c>
      <c r="I25" s="72" t="s">
        <v>161</v>
      </c>
      <c r="J25" s="41"/>
      <c r="K25" s="41" t="s">
        <v>84</v>
      </c>
      <c r="L25" s="98" t="s">
        <v>99</v>
      </c>
      <c r="M25" s="98" t="s">
        <v>85</v>
      </c>
      <c r="N25" s="99" t="s">
        <v>161</v>
      </c>
      <c r="O25" s="41"/>
      <c r="P25" s="100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26"/>
      <c r="ER25" s="126"/>
      <c r="ES25" s="126"/>
      <c r="ET25" s="126"/>
      <c r="EU25" s="126"/>
      <c r="EV25" s="126"/>
      <c r="EW25" s="126"/>
      <c r="EX25" s="126"/>
      <c r="EY25" s="126"/>
      <c r="EZ25" s="126"/>
      <c r="FA25" s="126"/>
      <c r="FB25" s="126"/>
      <c r="FC25" s="126"/>
      <c r="FD25" s="126"/>
      <c r="FE25" s="126"/>
      <c r="FF25" s="126"/>
      <c r="FG25" s="126"/>
      <c r="FH25" s="126"/>
      <c r="FI25" s="126"/>
      <c r="FJ25" s="126"/>
      <c r="FK25" s="126"/>
      <c r="FL25" s="126"/>
      <c r="FM25" s="126"/>
      <c r="FN25" s="126"/>
      <c r="FO25" s="126"/>
      <c r="FP25" s="126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</row>
    <row r="26" s="58" customFormat="1" ht="24" customHeight="1" spans="1:214">
      <c r="A26" s="73">
        <v>20</v>
      </c>
      <c r="B26" s="80" t="s">
        <v>148</v>
      </c>
      <c r="C26" s="76"/>
      <c r="D26" s="76"/>
      <c r="E26" s="76"/>
      <c r="F26" s="78"/>
      <c r="G26" s="76"/>
      <c r="H26" s="79"/>
      <c r="I26" s="79"/>
      <c r="J26" s="108"/>
      <c r="K26" s="103" t="str">
        <f t="shared" ref="K26:K46" si="2">IF(H26="","",H26/1.17)</f>
        <v/>
      </c>
      <c r="L26" s="80"/>
      <c r="M26" s="80"/>
      <c r="N26" s="104" t="str">
        <f t="shared" ref="N26:N46" si="3">IF(K26="","",K26*L26*M26/10000)</f>
        <v/>
      </c>
      <c r="O26" s="105"/>
      <c r="P26" s="106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</row>
    <row r="27" s="58" customFormat="1" ht="24" customHeight="1" spans="1:214">
      <c r="A27" s="73">
        <v>21</v>
      </c>
      <c r="B27" s="80" t="s">
        <v>322</v>
      </c>
      <c r="C27" s="76" t="s">
        <v>325</v>
      </c>
      <c r="D27" s="76" t="s">
        <v>326</v>
      </c>
      <c r="E27" s="76">
        <v>2006</v>
      </c>
      <c r="F27" s="78" t="s">
        <v>256</v>
      </c>
      <c r="G27" s="76"/>
      <c r="H27" s="79">
        <v>1980</v>
      </c>
      <c r="I27" s="79">
        <v>965.25</v>
      </c>
      <c r="J27" s="108">
        <v>1</v>
      </c>
      <c r="K27" s="103">
        <f t="shared" si="2"/>
        <v>1692.30769230769</v>
      </c>
      <c r="L27" s="80">
        <v>10</v>
      </c>
      <c r="M27" s="80">
        <v>90</v>
      </c>
      <c r="N27" s="104">
        <f t="shared" si="3"/>
        <v>152.307692307692</v>
      </c>
      <c r="O27" s="105"/>
      <c r="P27" s="106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</row>
    <row r="28" ht="24" customHeight="1" spans="1:214">
      <c r="A28" s="14">
        <v>22</v>
      </c>
      <c r="B28" s="44" t="s">
        <v>100</v>
      </c>
      <c r="C28" s="16"/>
      <c r="D28" s="16"/>
      <c r="E28" s="16"/>
      <c r="F28" s="87"/>
      <c r="G28" s="16"/>
      <c r="H28" s="88"/>
      <c r="I28" s="88"/>
      <c r="J28" s="119"/>
      <c r="K28" s="103" t="str">
        <f t="shared" si="2"/>
        <v/>
      </c>
      <c r="L28" s="120"/>
      <c r="M28" s="120"/>
      <c r="N28" s="104" t="str">
        <f t="shared" si="3"/>
        <v/>
      </c>
      <c r="O28" s="45"/>
      <c r="P28" s="46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</row>
    <row r="29" ht="24" customHeight="1" spans="1:214">
      <c r="A29" s="14">
        <v>23</v>
      </c>
      <c r="B29" s="87" t="s">
        <v>317</v>
      </c>
      <c r="C29" s="16" t="s">
        <v>335</v>
      </c>
      <c r="D29" s="16" t="s">
        <v>326</v>
      </c>
      <c r="E29" s="16">
        <v>2006</v>
      </c>
      <c r="F29" s="87" t="s">
        <v>256</v>
      </c>
      <c r="G29" s="16"/>
      <c r="H29" s="89">
        <v>5800</v>
      </c>
      <c r="I29" s="89">
        <v>2827.5</v>
      </c>
      <c r="J29" s="121">
        <v>1</v>
      </c>
      <c r="K29" s="103">
        <f t="shared" si="2"/>
        <v>4957.26495726496</v>
      </c>
      <c r="L29" s="120">
        <v>10</v>
      </c>
      <c r="M29" s="120">
        <v>90</v>
      </c>
      <c r="N29" s="104">
        <f t="shared" si="3"/>
        <v>446.153846153846</v>
      </c>
      <c r="O29" s="45"/>
      <c r="P29" s="46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</row>
    <row r="30" ht="24" customHeight="1" spans="1:214">
      <c r="A30" s="14">
        <v>24</v>
      </c>
      <c r="B30" s="44" t="s">
        <v>106</v>
      </c>
      <c r="C30" s="16"/>
      <c r="D30" s="16"/>
      <c r="E30" s="16"/>
      <c r="F30" s="87"/>
      <c r="G30" s="16"/>
      <c r="H30" s="89"/>
      <c r="I30" s="89"/>
      <c r="J30" s="119"/>
      <c r="K30" s="103" t="str">
        <f t="shared" si="2"/>
        <v/>
      </c>
      <c r="L30" s="120"/>
      <c r="M30" s="120"/>
      <c r="N30" s="104" t="str">
        <f t="shared" si="3"/>
        <v/>
      </c>
      <c r="O30" s="45"/>
      <c r="P30" s="46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</row>
    <row r="31" ht="24" customHeight="1" spans="1:214">
      <c r="A31" s="14">
        <v>25</v>
      </c>
      <c r="B31" s="87" t="s">
        <v>317</v>
      </c>
      <c r="C31" s="16" t="s">
        <v>328</v>
      </c>
      <c r="D31" s="16" t="s">
        <v>326</v>
      </c>
      <c r="E31" s="16">
        <v>2006</v>
      </c>
      <c r="F31" s="87" t="s">
        <v>256</v>
      </c>
      <c r="G31" s="16"/>
      <c r="H31" s="89">
        <v>5800</v>
      </c>
      <c r="I31" s="89">
        <v>2827.5</v>
      </c>
      <c r="J31" s="121">
        <v>1</v>
      </c>
      <c r="K31" s="103">
        <f t="shared" si="2"/>
        <v>4957.26495726496</v>
      </c>
      <c r="L31" s="120">
        <v>10</v>
      </c>
      <c r="M31" s="120">
        <v>90</v>
      </c>
      <c r="N31" s="104">
        <f t="shared" si="3"/>
        <v>446.153846153846</v>
      </c>
      <c r="O31" s="45"/>
      <c r="P31" s="46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</row>
    <row r="32" ht="24" customHeight="1" spans="1:214">
      <c r="A32" s="14">
        <v>26</v>
      </c>
      <c r="B32" s="44" t="s">
        <v>117</v>
      </c>
      <c r="C32" s="16"/>
      <c r="D32" s="16"/>
      <c r="E32" s="16"/>
      <c r="F32" s="87"/>
      <c r="G32" s="16"/>
      <c r="H32" s="89"/>
      <c r="I32" s="89"/>
      <c r="J32" s="119"/>
      <c r="K32" s="103" t="str">
        <f t="shared" si="2"/>
        <v/>
      </c>
      <c r="L32" s="120"/>
      <c r="M32" s="120"/>
      <c r="N32" s="104" t="str">
        <f t="shared" si="3"/>
        <v/>
      </c>
      <c r="O32" s="45"/>
      <c r="P32" s="46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</row>
    <row r="33" ht="24" customHeight="1" spans="1:214">
      <c r="A33" s="14">
        <v>27</v>
      </c>
      <c r="B33" s="44" t="s">
        <v>336</v>
      </c>
      <c r="C33" s="16" t="s">
        <v>337</v>
      </c>
      <c r="D33" s="16" t="s">
        <v>338</v>
      </c>
      <c r="E33" s="16">
        <v>2006</v>
      </c>
      <c r="F33" s="87" t="s">
        <v>256</v>
      </c>
      <c r="G33" s="16"/>
      <c r="H33" s="89">
        <v>900</v>
      </c>
      <c r="I33" s="89">
        <v>405</v>
      </c>
      <c r="J33" s="121">
        <v>1</v>
      </c>
      <c r="K33" s="103">
        <f t="shared" si="2"/>
        <v>769.230769230769</v>
      </c>
      <c r="L33" s="120">
        <v>10</v>
      </c>
      <c r="M33" s="120">
        <v>90</v>
      </c>
      <c r="N33" s="104">
        <f t="shared" si="3"/>
        <v>69.2307692307692</v>
      </c>
      <c r="O33" s="45"/>
      <c r="P33" s="46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</row>
    <row r="34" ht="24" customHeight="1" spans="1:214">
      <c r="A34" s="14">
        <v>28</v>
      </c>
      <c r="B34" s="44" t="s">
        <v>329</v>
      </c>
      <c r="C34" s="16" t="s">
        <v>339</v>
      </c>
      <c r="D34" s="16" t="s">
        <v>338</v>
      </c>
      <c r="E34" s="16">
        <v>2006</v>
      </c>
      <c r="F34" s="87" t="s">
        <v>256</v>
      </c>
      <c r="G34" s="16"/>
      <c r="H34" s="89">
        <v>1650</v>
      </c>
      <c r="I34" s="89">
        <v>495</v>
      </c>
      <c r="J34" s="121">
        <v>1</v>
      </c>
      <c r="K34" s="103">
        <f t="shared" si="2"/>
        <v>1410.25641025641</v>
      </c>
      <c r="L34" s="120">
        <v>10</v>
      </c>
      <c r="M34" s="120">
        <v>90</v>
      </c>
      <c r="N34" s="104">
        <f t="shared" si="3"/>
        <v>126.923076923077</v>
      </c>
      <c r="O34" s="45"/>
      <c r="P34" s="46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</row>
    <row r="35" ht="24" customHeight="1" spans="1:214">
      <c r="A35" s="14">
        <v>29</v>
      </c>
      <c r="B35" s="44" t="s">
        <v>322</v>
      </c>
      <c r="C35" s="16" t="s">
        <v>325</v>
      </c>
      <c r="D35" s="16" t="s">
        <v>326</v>
      </c>
      <c r="E35" s="16">
        <v>2006</v>
      </c>
      <c r="F35" s="87" t="s">
        <v>256</v>
      </c>
      <c r="G35" s="16"/>
      <c r="H35" s="89">
        <v>1980</v>
      </c>
      <c r="I35" s="89">
        <v>965</v>
      </c>
      <c r="J35" s="121">
        <v>1</v>
      </c>
      <c r="K35" s="103">
        <f t="shared" si="2"/>
        <v>1692.30769230769</v>
      </c>
      <c r="L35" s="120">
        <v>10</v>
      </c>
      <c r="M35" s="120">
        <v>90</v>
      </c>
      <c r="N35" s="104">
        <f t="shared" si="3"/>
        <v>152.307692307692</v>
      </c>
      <c r="O35" s="45"/>
      <c r="P35" s="46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</row>
    <row r="36" ht="24" customHeight="1" spans="1:214">
      <c r="A36" s="14">
        <v>30</v>
      </c>
      <c r="B36" s="44" t="s">
        <v>120</v>
      </c>
      <c r="C36" s="16"/>
      <c r="D36" s="16"/>
      <c r="E36" s="16"/>
      <c r="F36" s="87"/>
      <c r="G36" s="16"/>
      <c r="H36" s="89"/>
      <c r="I36" s="89"/>
      <c r="J36" s="119"/>
      <c r="K36" s="103" t="str">
        <f t="shared" si="2"/>
        <v/>
      </c>
      <c r="L36" s="120"/>
      <c r="M36" s="120"/>
      <c r="N36" s="104" t="str">
        <f t="shared" si="3"/>
        <v/>
      </c>
      <c r="O36" s="45"/>
      <c r="P36" s="46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</row>
    <row r="37" ht="24" customHeight="1" spans="1:214">
      <c r="A37" s="14">
        <v>31</v>
      </c>
      <c r="B37" s="87" t="s">
        <v>317</v>
      </c>
      <c r="C37" s="16" t="s">
        <v>328</v>
      </c>
      <c r="D37" s="16" t="s">
        <v>326</v>
      </c>
      <c r="E37" s="16">
        <v>2006</v>
      </c>
      <c r="F37" s="87" t="s">
        <v>256</v>
      </c>
      <c r="G37" s="16"/>
      <c r="H37" s="89">
        <v>5800</v>
      </c>
      <c r="I37" s="89">
        <v>2827.5</v>
      </c>
      <c r="J37" s="121">
        <v>1</v>
      </c>
      <c r="K37" s="103">
        <f t="shared" si="2"/>
        <v>4957.26495726496</v>
      </c>
      <c r="L37" s="120">
        <v>10</v>
      </c>
      <c r="M37" s="120">
        <v>90</v>
      </c>
      <c r="N37" s="104">
        <f t="shared" si="3"/>
        <v>446.153846153846</v>
      </c>
      <c r="O37" s="45"/>
      <c r="P37" s="46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</row>
    <row r="38" ht="24" customHeight="1" spans="1:214">
      <c r="A38" s="14">
        <v>32</v>
      </c>
      <c r="B38" s="44" t="s">
        <v>322</v>
      </c>
      <c r="C38" s="16" t="s">
        <v>340</v>
      </c>
      <c r="D38" s="16" t="s">
        <v>319</v>
      </c>
      <c r="E38" s="16">
        <v>2006</v>
      </c>
      <c r="F38" s="87" t="s">
        <v>256</v>
      </c>
      <c r="G38" s="16"/>
      <c r="H38" s="89">
        <v>1750</v>
      </c>
      <c r="I38" s="89">
        <v>853.13</v>
      </c>
      <c r="J38" s="121">
        <v>1</v>
      </c>
      <c r="K38" s="103">
        <f t="shared" si="2"/>
        <v>1495.7264957265</v>
      </c>
      <c r="L38" s="120">
        <v>10</v>
      </c>
      <c r="M38" s="120">
        <v>90</v>
      </c>
      <c r="N38" s="104">
        <f t="shared" si="3"/>
        <v>134.615384615385</v>
      </c>
      <c r="O38" s="45"/>
      <c r="P38" s="46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</row>
    <row r="39" ht="24" customHeight="1" spans="1:214">
      <c r="A39" s="14">
        <v>33</v>
      </c>
      <c r="B39" s="44" t="s">
        <v>124</v>
      </c>
      <c r="C39" s="16"/>
      <c r="D39" s="16"/>
      <c r="E39" s="16"/>
      <c r="F39" s="87"/>
      <c r="G39" s="16"/>
      <c r="H39" s="89"/>
      <c r="I39" s="89"/>
      <c r="J39" s="119"/>
      <c r="K39" s="103" t="str">
        <f t="shared" si="2"/>
        <v/>
      </c>
      <c r="L39" s="120"/>
      <c r="M39" s="120"/>
      <c r="N39" s="104" t="str">
        <f t="shared" si="3"/>
        <v/>
      </c>
      <c r="O39" s="45"/>
      <c r="P39" s="46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</row>
    <row r="40" ht="24" customHeight="1" spans="1:214">
      <c r="A40" s="14">
        <v>34</v>
      </c>
      <c r="B40" s="87" t="s">
        <v>317</v>
      </c>
      <c r="C40" s="16" t="s">
        <v>328</v>
      </c>
      <c r="D40" s="16" t="s">
        <v>326</v>
      </c>
      <c r="E40" s="16">
        <v>2006</v>
      </c>
      <c r="F40" s="87" t="s">
        <v>256</v>
      </c>
      <c r="G40" s="16"/>
      <c r="H40" s="89">
        <v>5800</v>
      </c>
      <c r="I40" s="89">
        <v>2827.5</v>
      </c>
      <c r="J40" s="121">
        <v>1</v>
      </c>
      <c r="K40" s="103">
        <f t="shared" si="2"/>
        <v>4957.26495726496</v>
      </c>
      <c r="L40" s="120">
        <v>10</v>
      </c>
      <c r="M40" s="120">
        <v>90</v>
      </c>
      <c r="N40" s="104">
        <f t="shared" si="3"/>
        <v>446.153846153846</v>
      </c>
      <c r="O40" s="45"/>
      <c r="P40" s="46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</row>
    <row r="41" ht="24" customHeight="1" spans="1:214">
      <c r="A41" s="14">
        <v>35</v>
      </c>
      <c r="B41" s="44" t="s">
        <v>125</v>
      </c>
      <c r="C41" s="16"/>
      <c r="D41" s="16"/>
      <c r="E41" s="16"/>
      <c r="F41" s="87"/>
      <c r="G41" s="16"/>
      <c r="H41" s="89"/>
      <c r="I41" s="89"/>
      <c r="J41" s="119"/>
      <c r="K41" s="103" t="str">
        <f t="shared" si="2"/>
        <v/>
      </c>
      <c r="L41" s="120"/>
      <c r="M41" s="120"/>
      <c r="N41" s="104" t="str">
        <f t="shared" si="3"/>
        <v/>
      </c>
      <c r="O41" s="45"/>
      <c r="P41" s="46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</row>
    <row r="42" ht="24" customHeight="1" spans="1:214">
      <c r="A42" s="14">
        <v>36</v>
      </c>
      <c r="B42" s="87" t="s">
        <v>317</v>
      </c>
      <c r="C42" s="16" t="s">
        <v>328</v>
      </c>
      <c r="D42" s="16" t="s">
        <v>326</v>
      </c>
      <c r="E42" s="16">
        <v>2006</v>
      </c>
      <c r="F42" s="87" t="s">
        <v>256</v>
      </c>
      <c r="G42" s="16"/>
      <c r="H42" s="89">
        <v>5800</v>
      </c>
      <c r="I42" s="89">
        <v>2827.5</v>
      </c>
      <c r="J42" s="121">
        <v>1</v>
      </c>
      <c r="K42" s="103">
        <f t="shared" si="2"/>
        <v>4957.26495726496</v>
      </c>
      <c r="L42" s="120">
        <v>10</v>
      </c>
      <c r="M42" s="120">
        <v>90</v>
      </c>
      <c r="N42" s="104">
        <f t="shared" si="3"/>
        <v>446.153846153846</v>
      </c>
      <c r="O42" s="45"/>
      <c r="P42" s="46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</row>
    <row r="43" ht="24" customHeight="1" spans="1:214">
      <c r="A43" s="14">
        <v>37</v>
      </c>
      <c r="B43" s="44" t="s">
        <v>126</v>
      </c>
      <c r="C43" s="16"/>
      <c r="D43" s="16"/>
      <c r="E43" s="16"/>
      <c r="F43" s="87"/>
      <c r="G43" s="16"/>
      <c r="H43" s="89"/>
      <c r="I43" s="89"/>
      <c r="J43" s="119"/>
      <c r="K43" s="103" t="str">
        <f t="shared" si="2"/>
        <v/>
      </c>
      <c r="L43" s="120"/>
      <c r="M43" s="120"/>
      <c r="N43" s="104" t="str">
        <f t="shared" si="3"/>
        <v/>
      </c>
      <c r="O43" s="45"/>
      <c r="P43" s="46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</row>
    <row r="44" ht="24" customHeight="1" spans="1:214">
      <c r="A44" s="14">
        <v>38</v>
      </c>
      <c r="B44" s="87" t="s">
        <v>317</v>
      </c>
      <c r="C44" s="16" t="s">
        <v>328</v>
      </c>
      <c r="D44" s="16" t="s">
        <v>326</v>
      </c>
      <c r="E44" s="16">
        <v>2006</v>
      </c>
      <c r="F44" s="87" t="s">
        <v>256</v>
      </c>
      <c r="G44" s="16"/>
      <c r="H44" s="89">
        <v>5800</v>
      </c>
      <c r="I44" s="89">
        <v>2827.5</v>
      </c>
      <c r="J44" s="121">
        <v>1</v>
      </c>
      <c r="K44" s="103">
        <f t="shared" si="2"/>
        <v>4957.26495726496</v>
      </c>
      <c r="L44" s="120">
        <v>10</v>
      </c>
      <c r="M44" s="120">
        <v>90</v>
      </c>
      <c r="N44" s="104">
        <f t="shared" si="3"/>
        <v>446.153846153846</v>
      </c>
      <c r="O44" s="45"/>
      <c r="P44" s="46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</row>
    <row r="45" ht="24" customHeight="1" spans="1:214">
      <c r="A45" s="14">
        <v>39</v>
      </c>
      <c r="B45" s="44" t="s">
        <v>129</v>
      </c>
      <c r="C45" s="16"/>
      <c r="D45" s="16"/>
      <c r="E45" s="16"/>
      <c r="F45" s="87"/>
      <c r="G45" s="16"/>
      <c r="H45" s="89"/>
      <c r="I45" s="89"/>
      <c r="J45" s="119"/>
      <c r="K45" s="103" t="str">
        <f t="shared" si="2"/>
        <v/>
      </c>
      <c r="L45" s="120"/>
      <c r="M45" s="120"/>
      <c r="N45" s="104" t="str">
        <f t="shared" si="3"/>
        <v/>
      </c>
      <c r="O45" s="45"/>
      <c r="P45" s="46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</row>
    <row r="46" ht="24" customHeight="1" spans="1:214">
      <c r="A46" s="19">
        <v>40</v>
      </c>
      <c r="B46" s="90" t="s">
        <v>317</v>
      </c>
      <c r="C46" s="21" t="s">
        <v>328</v>
      </c>
      <c r="D46" s="21" t="s">
        <v>326</v>
      </c>
      <c r="E46" s="21">
        <v>2006</v>
      </c>
      <c r="F46" s="90" t="s">
        <v>256</v>
      </c>
      <c r="G46" s="21"/>
      <c r="H46" s="91">
        <v>5800</v>
      </c>
      <c r="I46" s="91">
        <v>2827.5</v>
      </c>
      <c r="J46" s="122">
        <v>1</v>
      </c>
      <c r="K46" s="114">
        <f t="shared" si="2"/>
        <v>4957.26495726496</v>
      </c>
      <c r="L46" s="123">
        <v>10</v>
      </c>
      <c r="M46" s="123">
        <v>90</v>
      </c>
      <c r="N46" s="116">
        <f t="shared" si="3"/>
        <v>446.153846153846</v>
      </c>
      <c r="O46" s="49"/>
      <c r="P46" s="50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</row>
    <row r="47" ht="14.25" spans="1:214">
      <c r="A47" s="67" t="s">
        <v>31</v>
      </c>
      <c r="B47" s="37" t="s">
        <v>311</v>
      </c>
      <c r="C47" s="37" t="s">
        <v>312</v>
      </c>
      <c r="D47" s="68" t="s">
        <v>313</v>
      </c>
      <c r="E47" s="37" t="s">
        <v>314</v>
      </c>
      <c r="F47" s="37" t="s">
        <v>223</v>
      </c>
      <c r="G47" s="37" t="s">
        <v>315</v>
      </c>
      <c r="H47" s="69" t="s">
        <v>95</v>
      </c>
      <c r="I47" s="69"/>
      <c r="J47" s="37" t="s">
        <v>316</v>
      </c>
      <c r="K47" s="37" t="s">
        <v>6</v>
      </c>
      <c r="L47" s="37"/>
      <c r="M47" s="37"/>
      <c r="N47" s="96"/>
      <c r="O47" s="37" t="s">
        <v>35</v>
      </c>
      <c r="P47" s="97" t="s">
        <v>36</v>
      </c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</row>
    <row r="48" ht="22.5" spans="1:214">
      <c r="A48" s="70"/>
      <c r="B48" s="41"/>
      <c r="C48" s="41"/>
      <c r="D48" s="71" t="s">
        <v>40</v>
      </c>
      <c r="E48" s="41" t="s">
        <v>41</v>
      </c>
      <c r="F48" s="41" t="s">
        <v>82</v>
      </c>
      <c r="G48" s="41"/>
      <c r="H48" s="72" t="s">
        <v>84</v>
      </c>
      <c r="I48" s="72" t="s">
        <v>161</v>
      </c>
      <c r="J48" s="41"/>
      <c r="K48" s="41" t="s">
        <v>84</v>
      </c>
      <c r="L48" s="98" t="s">
        <v>99</v>
      </c>
      <c r="M48" s="98" t="s">
        <v>85</v>
      </c>
      <c r="N48" s="99" t="s">
        <v>161</v>
      </c>
      <c r="O48" s="41"/>
      <c r="P48" s="100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</row>
    <row r="49" ht="24" customHeight="1" spans="1:214">
      <c r="A49" s="14">
        <v>41</v>
      </c>
      <c r="B49" s="44" t="s">
        <v>341</v>
      </c>
      <c r="C49" s="16" t="s">
        <v>342</v>
      </c>
      <c r="D49" s="16" t="s">
        <v>343</v>
      </c>
      <c r="E49" s="16">
        <v>2006</v>
      </c>
      <c r="F49" s="87" t="s">
        <v>256</v>
      </c>
      <c r="G49" s="16"/>
      <c r="H49" s="89">
        <v>3800</v>
      </c>
      <c r="I49" s="89">
        <v>2827.5</v>
      </c>
      <c r="J49" s="121">
        <v>1</v>
      </c>
      <c r="K49" s="103">
        <f t="shared" ref="K49:K69" si="4">IF(H49="","",H49/1.17)</f>
        <v>3247.86324786325</v>
      </c>
      <c r="L49" s="120">
        <v>5</v>
      </c>
      <c r="M49" s="120">
        <v>90</v>
      </c>
      <c r="N49" s="104">
        <f t="shared" ref="N49:N69" si="5">IF(K49="","",K49*L49*M49/10000)</f>
        <v>146.153846153846</v>
      </c>
      <c r="O49" s="45"/>
      <c r="P49" s="46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</row>
    <row r="50" ht="24" customHeight="1" spans="1:214">
      <c r="A50" s="14">
        <v>42</v>
      </c>
      <c r="B50" s="44" t="s">
        <v>150</v>
      </c>
      <c r="C50" s="16"/>
      <c r="D50" s="16"/>
      <c r="E50" s="16"/>
      <c r="F50" s="87"/>
      <c r="G50" s="16"/>
      <c r="H50" s="88"/>
      <c r="I50" s="88"/>
      <c r="J50" s="119"/>
      <c r="K50" s="103" t="str">
        <f t="shared" si="4"/>
        <v/>
      </c>
      <c r="L50" s="120"/>
      <c r="M50" s="120"/>
      <c r="N50" s="104" t="str">
        <f t="shared" si="5"/>
        <v/>
      </c>
      <c r="O50" s="45"/>
      <c r="P50" s="46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</row>
    <row r="51" ht="24" customHeight="1" spans="1:214">
      <c r="A51" s="14">
        <v>43</v>
      </c>
      <c r="B51" s="44" t="s">
        <v>322</v>
      </c>
      <c r="C51" s="16" t="s">
        <v>325</v>
      </c>
      <c r="D51" s="16" t="s">
        <v>326</v>
      </c>
      <c r="E51" s="16">
        <v>2006</v>
      </c>
      <c r="F51" s="87" t="s">
        <v>256</v>
      </c>
      <c r="G51" s="16"/>
      <c r="H51" s="89">
        <v>5940</v>
      </c>
      <c r="I51" s="88">
        <v>2895.75</v>
      </c>
      <c r="J51" s="121">
        <v>3</v>
      </c>
      <c r="K51" s="103">
        <f t="shared" si="4"/>
        <v>5076.92307692308</v>
      </c>
      <c r="L51" s="120">
        <v>10</v>
      </c>
      <c r="M51" s="120">
        <v>90</v>
      </c>
      <c r="N51" s="104">
        <f t="shared" si="5"/>
        <v>456.923076923077</v>
      </c>
      <c r="O51" s="45"/>
      <c r="P51" s="46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</row>
    <row r="52" ht="24" customHeight="1" spans="1:214">
      <c r="A52" s="14">
        <v>44</v>
      </c>
      <c r="B52" s="44" t="s">
        <v>322</v>
      </c>
      <c r="C52" s="16" t="s">
        <v>323</v>
      </c>
      <c r="D52" s="16" t="s">
        <v>324</v>
      </c>
      <c r="E52" s="16">
        <v>2001</v>
      </c>
      <c r="F52" s="87" t="s">
        <v>256</v>
      </c>
      <c r="G52" s="16"/>
      <c r="H52" s="89">
        <v>1720</v>
      </c>
      <c r="I52" s="88">
        <v>193.5</v>
      </c>
      <c r="J52" s="121">
        <v>1</v>
      </c>
      <c r="K52" s="103">
        <f t="shared" si="4"/>
        <v>1470.08547008547</v>
      </c>
      <c r="L52" s="120">
        <v>10</v>
      </c>
      <c r="M52" s="120">
        <v>90</v>
      </c>
      <c r="N52" s="104">
        <f t="shared" si="5"/>
        <v>132.307692307692</v>
      </c>
      <c r="O52" s="45"/>
      <c r="P52" s="46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</row>
    <row r="53" ht="24" customHeight="1" spans="1:214">
      <c r="A53" s="14">
        <v>45</v>
      </c>
      <c r="B53" s="44" t="s">
        <v>152</v>
      </c>
      <c r="C53" s="16"/>
      <c r="D53" s="16"/>
      <c r="E53" s="16"/>
      <c r="F53" s="87"/>
      <c r="G53" s="16"/>
      <c r="H53" s="89"/>
      <c r="I53" s="88"/>
      <c r="J53" s="119"/>
      <c r="K53" s="103" t="str">
        <f t="shared" si="4"/>
        <v/>
      </c>
      <c r="L53" s="120"/>
      <c r="M53" s="120"/>
      <c r="N53" s="104" t="str">
        <f t="shared" si="5"/>
        <v/>
      </c>
      <c r="O53" s="45"/>
      <c r="P53" s="46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</row>
    <row r="54" ht="24" customHeight="1" spans="1:214">
      <c r="A54" s="14">
        <v>46</v>
      </c>
      <c r="B54" s="87" t="s">
        <v>317</v>
      </c>
      <c r="C54" s="16" t="s">
        <v>328</v>
      </c>
      <c r="D54" s="16" t="s">
        <v>326</v>
      </c>
      <c r="E54" s="16">
        <v>2006</v>
      </c>
      <c r="F54" s="87" t="s">
        <v>256</v>
      </c>
      <c r="G54" s="16"/>
      <c r="H54" s="89">
        <v>5800</v>
      </c>
      <c r="I54" s="88">
        <v>2827.5</v>
      </c>
      <c r="J54" s="121">
        <v>1</v>
      </c>
      <c r="K54" s="103">
        <f t="shared" si="4"/>
        <v>4957.26495726496</v>
      </c>
      <c r="L54" s="120">
        <v>10</v>
      </c>
      <c r="M54" s="120">
        <v>90</v>
      </c>
      <c r="N54" s="104">
        <f t="shared" si="5"/>
        <v>446.153846153846</v>
      </c>
      <c r="O54" s="45"/>
      <c r="P54" s="46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</row>
    <row r="55" ht="24" customHeight="1" spans="1:214">
      <c r="A55" s="14">
        <v>47</v>
      </c>
      <c r="B55" s="44" t="s">
        <v>156</v>
      </c>
      <c r="C55" s="16"/>
      <c r="D55" s="16"/>
      <c r="E55" s="16"/>
      <c r="F55" s="87"/>
      <c r="G55" s="16"/>
      <c r="H55" s="89"/>
      <c r="I55" s="88"/>
      <c r="J55" s="119"/>
      <c r="K55" s="103" t="str">
        <f t="shared" si="4"/>
        <v/>
      </c>
      <c r="L55" s="120"/>
      <c r="M55" s="120"/>
      <c r="N55" s="104" t="str">
        <f t="shared" si="5"/>
        <v/>
      </c>
      <c r="O55" s="45"/>
      <c r="P55" s="46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</row>
    <row r="56" ht="24" customHeight="1" spans="1:214">
      <c r="A56" s="14">
        <v>48</v>
      </c>
      <c r="B56" s="87" t="s">
        <v>317</v>
      </c>
      <c r="C56" s="16" t="s">
        <v>328</v>
      </c>
      <c r="D56" s="16" t="s">
        <v>326</v>
      </c>
      <c r="E56" s="16">
        <v>2007</v>
      </c>
      <c r="F56" s="87" t="s">
        <v>256</v>
      </c>
      <c r="G56" s="16"/>
      <c r="H56" s="89">
        <v>5800</v>
      </c>
      <c r="I56" s="88">
        <v>3262.5</v>
      </c>
      <c r="J56" s="121">
        <v>1</v>
      </c>
      <c r="K56" s="103">
        <f t="shared" si="4"/>
        <v>4957.26495726496</v>
      </c>
      <c r="L56" s="120">
        <v>20</v>
      </c>
      <c r="M56" s="120">
        <v>90</v>
      </c>
      <c r="N56" s="104">
        <f t="shared" si="5"/>
        <v>892.307692307692</v>
      </c>
      <c r="O56" s="45"/>
      <c r="P56" s="46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</row>
    <row r="57" ht="24" customHeight="1" spans="1:214">
      <c r="A57" s="14">
        <v>49</v>
      </c>
      <c r="B57" s="87" t="s">
        <v>344</v>
      </c>
      <c r="C57" s="16"/>
      <c r="D57" s="16"/>
      <c r="E57" s="16"/>
      <c r="F57" s="87"/>
      <c r="G57" s="16"/>
      <c r="H57" s="89"/>
      <c r="I57" s="88"/>
      <c r="J57" s="119"/>
      <c r="K57" s="103" t="str">
        <f t="shared" si="4"/>
        <v/>
      </c>
      <c r="L57" s="120"/>
      <c r="M57" s="120"/>
      <c r="N57" s="104" t="str">
        <f t="shared" si="5"/>
        <v/>
      </c>
      <c r="O57" s="45"/>
      <c r="P57" s="46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</row>
    <row r="58" ht="24" customHeight="1" spans="1:214">
      <c r="A58" s="14">
        <v>50</v>
      </c>
      <c r="B58" s="87" t="s">
        <v>317</v>
      </c>
      <c r="C58" s="16" t="s">
        <v>345</v>
      </c>
      <c r="D58" s="16" t="s">
        <v>324</v>
      </c>
      <c r="E58" s="16"/>
      <c r="F58" s="87"/>
      <c r="G58" s="16"/>
      <c r="H58" s="89">
        <v>9000</v>
      </c>
      <c r="I58" s="88">
        <v>2700</v>
      </c>
      <c r="J58" s="121">
        <v>1</v>
      </c>
      <c r="K58" s="103">
        <f t="shared" si="4"/>
        <v>7692.30769230769</v>
      </c>
      <c r="L58" s="120">
        <v>10</v>
      </c>
      <c r="M58" s="120">
        <v>90</v>
      </c>
      <c r="N58" s="104">
        <f t="shared" si="5"/>
        <v>692.307692307692</v>
      </c>
      <c r="O58" s="45"/>
      <c r="P58" s="46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</row>
    <row r="59" ht="24" customHeight="1" spans="1:214">
      <c r="A59" s="14">
        <v>51</v>
      </c>
      <c r="B59" s="87" t="s">
        <v>143</v>
      </c>
      <c r="C59" s="16"/>
      <c r="D59" s="16"/>
      <c r="E59" s="16"/>
      <c r="F59" s="87"/>
      <c r="G59" s="16"/>
      <c r="H59" s="92"/>
      <c r="I59" s="88"/>
      <c r="J59" s="119"/>
      <c r="K59" s="103" t="str">
        <f t="shared" si="4"/>
        <v/>
      </c>
      <c r="L59" s="120"/>
      <c r="M59" s="120"/>
      <c r="N59" s="104" t="str">
        <f t="shared" si="5"/>
        <v/>
      </c>
      <c r="O59" s="45"/>
      <c r="P59" s="46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</row>
    <row r="60" ht="24" customHeight="1" spans="1:214">
      <c r="A60" s="14">
        <v>52</v>
      </c>
      <c r="B60" s="87" t="s">
        <v>346</v>
      </c>
      <c r="C60" s="16"/>
      <c r="D60" s="16"/>
      <c r="E60" s="16"/>
      <c r="F60" s="87" t="s">
        <v>256</v>
      </c>
      <c r="G60" s="16"/>
      <c r="H60" s="89">
        <v>3500</v>
      </c>
      <c r="I60" s="88">
        <v>2231.5</v>
      </c>
      <c r="J60" s="121">
        <v>1</v>
      </c>
      <c r="K60" s="103">
        <f t="shared" si="4"/>
        <v>2991.45299145299</v>
      </c>
      <c r="L60" s="120">
        <v>10</v>
      </c>
      <c r="M60" s="120">
        <v>90</v>
      </c>
      <c r="N60" s="104">
        <f t="shared" si="5"/>
        <v>269.230769230769</v>
      </c>
      <c r="O60" s="45"/>
      <c r="P60" s="46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</row>
    <row r="61" ht="24" customHeight="1" spans="1:214">
      <c r="A61" s="14">
        <v>53</v>
      </c>
      <c r="B61" s="87" t="s">
        <v>347</v>
      </c>
      <c r="C61" s="16" t="s">
        <v>348</v>
      </c>
      <c r="D61" s="16"/>
      <c r="E61" s="16"/>
      <c r="F61" s="87" t="s">
        <v>256</v>
      </c>
      <c r="G61" s="16"/>
      <c r="H61" s="89">
        <v>1520</v>
      </c>
      <c r="I61" s="88">
        <v>969</v>
      </c>
      <c r="J61" s="121">
        <v>1</v>
      </c>
      <c r="K61" s="103">
        <f t="shared" si="4"/>
        <v>1299.1452991453</v>
      </c>
      <c r="L61" s="120">
        <v>10</v>
      </c>
      <c r="M61" s="120">
        <v>90</v>
      </c>
      <c r="N61" s="104">
        <f t="shared" si="5"/>
        <v>116.923076923077</v>
      </c>
      <c r="O61" s="45"/>
      <c r="P61" s="46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</row>
    <row r="62" ht="24" customHeight="1" spans="1:214">
      <c r="A62" s="14">
        <v>54</v>
      </c>
      <c r="B62" s="87" t="s">
        <v>349</v>
      </c>
      <c r="C62" s="93" t="s">
        <v>350</v>
      </c>
      <c r="D62" s="16"/>
      <c r="E62" s="16"/>
      <c r="F62" s="87" t="s">
        <v>256</v>
      </c>
      <c r="G62" s="16"/>
      <c r="H62" s="89">
        <v>2800</v>
      </c>
      <c r="I62" s="88">
        <v>1470</v>
      </c>
      <c r="J62" s="121">
        <v>1</v>
      </c>
      <c r="K62" s="103">
        <f t="shared" si="4"/>
        <v>2393.16239316239</v>
      </c>
      <c r="L62" s="120">
        <v>10</v>
      </c>
      <c r="M62" s="120">
        <v>90</v>
      </c>
      <c r="N62" s="104">
        <f t="shared" si="5"/>
        <v>215.384615384615</v>
      </c>
      <c r="O62" s="45"/>
      <c r="P62" s="46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</row>
    <row r="63" ht="24" customHeight="1" spans="1:214">
      <c r="A63" s="14">
        <v>55</v>
      </c>
      <c r="B63" s="87" t="s">
        <v>347</v>
      </c>
      <c r="C63" s="16" t="s">
        <v>351</v>
      </c>
      <c r="D63" s="16"/>
      <c r="E63" s="16"/>
      <c r="F63" s="87" t="s">
        <v>256</v>
      </c>
      <c r="G63" s="16"/>
      <c r="H63" s="89">
        <v>2300</v>
      </c>
      <c r="I63" s="88">
        <v>1466.25</v>
      </c>
      <c r="J63" s="121">
        <v>1</v>
      </c>
      <c r="K63" s="103">
        <f t="shared" si="4"/>
        <v>1965.81196581197</v>
      </c>
      <c r="L63" s="120">
        <v>10</v>
      </c>
      <c r="M63" s="120">
        <v>90</v>
      </c>
      <c r="N63" s="104">
        <f t="shared" si="5"/>
        <v>176.923076923077</v>
      </c>
      <c r="O63" s="45"/>
      <c r="P63" s="46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</row>
    <row r="64" ht="24" customHeight="1" spans="1:214">
      <c r="A64" s="14">
        <v>56</v>
      </c>
      <c r="B64" s="87" t="s">
        <v>352</v>
      </c>
      <c r="C64" s="16" t="s">
        <v>353</v>
      </c>
      <c r="D64" s="16"/>
      <c r="E64" s="16"/>
      <c r="F64" s="87" t="s">
        <v>256</v>
      </c>
      <c r="G64" s="16"/>
      <c r="H64" s="89">
        <v>1960</v>
      </c>
      <c r="I64" s="88">
        <v>1029</v>
      </c>
      <c r="J64" s="121">
        <v>2</v>
      </c>
      <c r="K64" s="103">
        <f t="shared" si="4"/>
        <v>1675.21367521368</v>
      </c>
      <c r="L64" s="120">
        <v>10</v>
      </c>
      <c r="M64" s="120">
        <v>90</v>
      </c>
      <c r="N64" s="104">
        <f t="shared" si="5"/>
        <v>150.769230769231</v>
      </c>
      <c r="O64" s="45"/>
      <c r="P64" s="46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</row>
    <row r="65" ht="24" customHeight="1" spans="1:214">
      <c r="A65" s="14">
        <v>57</v>
      </c>
      <c r="B65" s="87" t="s">
        <v>354</v>
      </c>
      <c r="C65" s="16" t="s">
        <v>355</v>
      </c>
      <c r="D65" s="16"/>
      <c r="E65" s="16"/>
      <c r="F65" s="87" t="s">
        <v>256</v>
      </c>
      <c r="G65" s="16"/>
      <c r="H65" s="89">
        <v>900</v>
      </c>
      <c r="I65" s="88">
        <v>472.5</v>
      </c>
      <c r="J65" s="121">
        <v>6</v>
      </c>
      <c r="K65" s="103">
        <f t="shared" si="4"/>
        <v>769.230769230769</v>
      </c>
      <c r="L65" s="120">
        <v>10</v>
      </c>
      <c r="M65" s="120">
        <v>90</v>
      </c>
      <c r="N65" s="104">
        <f t="shared" si="5"/>
        <v>69.2307692307692</v>
      </c>
      <c r="O65" s="45"/>
      <c r="P65" s="46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</row>
    <row r="66" ht="24" customHeight="1" spans="1:214">
      <c r="A66" s="14">
        <v>58</v>
      </c>
      <c r="B66" s="87" t="s">
        <v>356</v>
      </c>
      <c r="C66" s="128" t="s">
        <v>357</v>
      </c>
      <c r="D66" s="16"/>
      <c r="E66" s="16"/>
      <c r="F66" s="87" t="s">
        <v>256</v>
      </c>
      <c r="G66" s="16"/>
      <c r="H66" s="89">
        <v>350</v>
      </c>
      <c r="I66" s="88">
        <v>183.75</v>
      </c>
      <c r="J66" s="121">
        <v>1</v>
      </c>
      <c r="K66" s="103">
        <f t="shared" si="4"/>
        <v>299.145299145299</v>
      </c>
      <c r="L66" s="120">
        <v>10</v>
      </c>
      <c r="M66" s="120">
        <v>90</v>
      </c>
      <c r="N66" s="104">
        <f t="shared" si="5"/>
        <v>26.9230769230769</v>
      </c>
      <c r="O66" s="45"/>
      <c r="P66" s="46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</row>
    <row r="67" ht="24" customHeight="1" spans="1:214">
      <c r="A67" s="14">
        <v>59</v>
      </c>
      <c r="B67" s="87" t="s">
        <v>358</v>
      </c>
      <c r="C67" s="129" t="s">
        <v>359</v>
      </c>
      <c r="D67" s="16"/>
      <c r="E67" s="16"/>
      <c r="F67" s="87" t="s">
        <v>256</v>
      </c>
      <c r="G67" s="16"/>
      <c r="H67" s="89">
        <v>7800</v>
      </c>
      <c r="I67" s="88">
        <v>4095</v>
      </c>
      <c r="J67" s="121">
        <v>4</v>
      </c>
      <c r="K67" s="103">
        <f t="shared" si="4"/>
        <v>6666.66666666667</v>
      </c>
      <c r="L67" s="120">
        <v>10</v>
      </c>
      <c r="M67" s="120">
        <v>90</v>
      </c>
      <c r="N67" s="104">
        <f t="shared" si="5"/>
        <v>600</v>
      </c>
      <c r="O67" s="45"/>
      <c r="P67" s="46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</row>
    <row r="68" ht="24" customHeight="1" spans="1:214">
      <c r="A68" s="14">
        <v>60</v>
      </c>
      <c r="B68" s="87" t="s">
        <v>360</v>
      </c>
      <c r="C68" s="93" t="s">
        <v>361</v>
      </c>
      <c r="D68" s="16"/>
      <c r="E68" s="16"/>
      <c r="F68" s="87" t="s">
        <v>256</v>
      </c>
      <c r="G68" s="16"/>
      <c r="H68" s="89">
        <v>680</v>
      </c>
      <c r="I68" s="88">
        <v>357</v>
      </c>
      <c r="J68" s="121">
        <v>1</v>
      </c>
      <c r="K68" s="103">
        <f t="shared" si="4"/>
        <v>581.196581196581</v>
      </c>
      <c r="L68" s="120">
        <v>10</v>
      </c>
      <c r="M68" s="120">
        <v>90</v>
      </c>
      <c r="N68" s="104">
        <f t="shared" si="5"/>
        <v>52.3076923076923</v>
      </c>
      <c r="O68" s="45"/>
      <c r="P68" s="46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</row>
    <row r="69" ht="24" customHeight="1" spans="1:214">
      <c r="A69" s="19">
        <v>61</v>
      </c>
      <c r="B69" s="90" t="s">
        <v>362</v>
      </c>
      <c r="C69" s="21" t="s">
        <v>363</v>
      </c>
      <c r="D69" s="21"/>
      <c r="E69" s="21"/>
      <c r="F69" s="90" t="s">
        <v>256</v>
      </c>
      <c r="G69" s="21"/>
      <c r="H69" s="91">
        <v>520</v>
      </c>
      <c r="I69" s="141">
        <v>273</v>
      </c>
      <c r="J69" s="122">
        <v>1</v>
      </c>
      <c r="K69" s="114">
        <f t="shared" si="4"/>
        <v>444.444444444444</v>
      </c>
      <c r="L69" s="123">
        <v>10</v>
      </c>
      <c r="M69" s="123">
        <v>90</v>
      </c>
      <c r="N69" s="116">
        <f t="shared" si="5"/>
        <v>40</v>
      </c>
      <c r="O69" s="49"/>
      <c r="P69" s="50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</row>
    <row r="70" ht="14.25" spans="1:214">
      <c r="A70" s="67" t="s">
        <v>31</v>
      </c>
      <c r="B70" s="37" t="s">
        <v>311</v>
      </c>
      <c r="C70" s="37" t="s">
        <v>312</v>
      </c>
      <c r="D70" s="68" t="s">
        <v>313</v>
      </c>
      <c r="E70" s="37" t="s">
        <v>314</v>
      </c>
      <c r="F70" s="37" t="s">
        <v>223</v>
      </c>
      <c r="G70" s="37" t="s">
        <v>315</v>
      </c>
      <c r="H70" s="69" t="s">
        <v>95</v>
      </c>
      <c r="I70" s="69"/>
      <c r="J70" s="37" t="s">
        <v>316</v>
      </c>
      <c r="K70" s="37" t="s">
        <v>6</v>
      </c>
      <c r="L70" s="37"/>
      <c r="M70" s="37"/>
      <c r="N70" s="96"/>
      <c r="O70" s="37" t="s">
        <v>35</v>
      </c>
      <c r="P70" s="97" t="s">
        <v>36</v>
      </c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</row>
    <row r="71" ht="22.5" spans="1:214">
      <c r="A71" s="70"/>
      <c r="B71" s="41"/>
      <c r="C71" s="41"/>
      <c r="D71" s="71" t="s">
        <v>40</v>
      </c>
      <c r="E71" s="41" t="s">
        <v>41</v>
      </c>
      <c r="F71" s="41" t="s">
        <v>82</v>
      </c>
      <c r="G71" s="41"/>
      <c r="H71" s="72" t="s">
        <v>84</v>
      </c>
      <c r="I71" s="72" t="s">
        <v>161</v>
      </c>
      <c r="J71" s="41"/>
      <c r="K71" s="41" t="s">
        <v>84</v>
      </c>
      <c r="L71" s="98" t="s">
        <v>99</v>
      </c>
      <c r="M71" s="98" t="s">
        <v>85</v>
      </c>
      <c r="N71" s="99" t="s">
        <v>161</v>
      </c>
      <c r="O71" s="41"/>
      <c r="P71" s="100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</row>
    <row r="72" ht="24" customHeight="1" spans="1:214">
      <c r="A72" s="14">
        <v>62</v>
      </c>
      <c r="B72" s="87" t="s">
        <v>364</v>
      </c>
      <c r="C72" s="16" t="s">
        <v>365</v>
      </c>
      <c r="D72" s="16"/>
      <c r="E72" s="16"/>
      <c r="F72" s="87" t="s">
        <v>256</v>
      </c>
      <c r="G72" s="16"/>
      <c r="H72" s="89">
        <v>340</v>
      </c>
      <c r="I72" s="88">
        <v>178.5</v>
      </c>
      <c r="J72" s="121">
        <v>1</v>
      </c>
      <c r="K72" s="103">
        <f t="shared" ref="K72:K89" si="6">IF(H72="","",H72/1.17)</f>
        <v>290.598290598291</v>
      </c>
      <c r="L72" s="120">
        <v>10</v>
      </c>
      <c r="M72" s="120">
        <v>90</v>
      </c>
      <c r="N72" s="104">
        <f t="shared" ref="N72:N89" si="7">IF(K72="","",K72*L72*M72/10000)</f>
        <v>26.1538461538462</v>
      </c>
      <c r="O72" s="45"/>
      <c r="P72" s="46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</row>
    <row r="73" ht="24" customHeight="1" spans="1:214">
      <c r="A73" s="14">
        <v>63</v>
      </c>
      <c r="B73" s="130" t="s">
        <v>366</v>
      </c>
      <c r="C73" s="16" t="s">
        <v>367</v>
      </c>
      <c r="D73" s="16"/>
      <c r="E73" s="16"/>
      <c r="F73" s="87" t="s">
        <v>256</v>
      </c>
      <c r="G73" s="16"/>
      <c r="H73" s="89">
        <v>910</v>
      </c>
      <c r="I73" s="88">
        <v>477.75</v>
      </c>
      <c r="J73" s="121">
        <v>1</v>
      </c>
      <c r="K73" s="103">
        <f t="shared" si="6"/>
        <v>777.777777777778</v>
      </c>
      <c r="L73" s="120">
        <v>10</v>
      </c>
      <c r="M73" s="120">
        <v>90</v>
      </c>
      <c r="N73" s="104">
        <f t="shared" si="7"/>
        <v>70</v>
      </c>
      <c r="O73" s="45"/>
      <c r="P73" s="46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</row>
    <row r="74" ht="24" customHeight="1" spans="1:214">
      <c r="A74" s="14">
        <v>64</v>
      </c>
      <c r="B74" s="87" t="s">
        <v>368</v>
      </c>
      <c r="C74" s="16" t="s">
        <v>369</v>
      </c>
      <c r="D74" s="16"/>
      <c r="E74" s="16"/>
      <c r="F74" s="87" t="s">
        <v>256</v>
      </c>
      <c r="G74" s="16"/>
      <c r="H74" s="89">
        <v>800</v>
      </c>
      <c r="I74" s="88">
        <v>420</v>
      </c>
      <c r="J74" s="121">
        <v>1</v>
      </c>
      <c r="K74" s="103">
        <f t="shared" si="6"/>
        <v>683.760683760684</v>
      </c>
      <c r="L74" s="120">
        <v>10</v>
      </c>
      <c r="M74" s="120">
        <v>90</v>
      </c>
      <c r="N74" s="104">
        <f t="shared" si="7"/>
        <v>61.5384615384615</v>
      </c>
      <c r="O74" s="45"/>
      <c r="P74" s="46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</row>
    <row r="75" ht="24" customHeight="1" spans="1:214">
      <c r="A75" s="14">
        <v>65</v>
      </c>
      <c r="B75" s="130" t="s">
        <v>370</v>
      </c>
      <c r="C75" s="16" t="s">
        <v>371</v>
      </c>
      <c r="D75" s="16"/>
      <c r="E75" s="16">
        <v>2001</v>
      </c>
      <c r="F75" s="87" t="s">
        <v>256</v>
      </c>
      <c r="G75" s="16"/>
      <c r="H75" s="89">
        <v>1950</v>
      </c>
      <c r="I75" s="88">
        <v>731.25</v>
      </c>
      <c r="J75" s="121">
        <v>1</v>
      </c>
      <c r="K75" s="103">
        <f t="shared" si="6"/>
        <v>1666.66666666667</v>
      </c>
      <c r="L75" s="120">
        <v>10</v>
      </c>
      <c r="M75" s="120">
        <v>90</v>
      </c>
      <c r="N75" s="104">
        <f t="shared" si="7"/>
        <v>150</v>
      </c>
      <c r="O75" s="45"/>
      <c r="P75" s="46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</row>
    <row r="76" ht="24" customHeight="1" spans="1:214">
      <c r="A76" s="14">
        <v>66</v>
      </c>
      <c r="B76" s="87" t="s">
        <v>372</v>
      </c>
      <c r="C76" s="16" t="s">
        <v>373</v>
      </c>
      <c r="D76" s="16"/>
      <c r="E76" s="16">
        <v>2002</v>
      </c>
      <c r="F76" s="87" t="s">
        <v>256</v>
      </c>
      <c r="G76" s="16"/>
      <c r="H76" s="89">
        <v>2300</v>
      </c>
      <c r="I76" s="88">
        <v>948.75</v>
      </c>
      <c r="J76" s="121">
        <v>1</v>
      </c>
      <c r="K76" s="103">
        <f t="shared" si="6"/>
        <v>1965.81196581197</v>
      </c>
      <c r="L76" s="120">
        <v>10</v>
      </c>
      <c r="M76" s="120">
        <v>90</v>
      </c>
      <c r="N76" s="104">
        <f t="shared" si="7"/>
        <v>176.923076923077</v>
      </c>
      <c r="O76" s="45"/>
      <c r="P76" s="46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</row>
    <row r="77" ht="24" customHeight="1" spans="1:214">
      <c r="A77" s="14">
        <v>67</v>
      </c>
      <c r="B77" s="87" t="s">
        <v>374</v>
      </c>
      <c r="C77" s="16" t="s">
        <v>375</v>
      </c>
      <c r="D77" s="16"/>
      <c r="E77" s="16"/>
      <c r="F77" s="87" t="s">
        <v>256</v>
      </c>
      <c r="G77" s="16"/>
      <c r="H77" s="89">
        <v>720</v>
      </c>
      <c r="I77" s="88">
        <v>270</v>
      </c>
      <c r="J77" s="121">
        <v>8</v>
      </c>
      <c r="K77" s="103">
        <f t="shared" si="6"/>
        <v>615.384615384615</v>
      </c>
      <c r="L77" s="120">
        <v>10</v>
      </c>
      <c r="M77" s="120">
        <v>90</v>
      </c>
      <c r="N77" s="104">
        <f t="shared" si="7"/>
        <v>55.3846153846154</v>
      </c>
      <c r="O77" s="45"/>
      <c r="P77" s="46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</row>
    <row r="78" ht="24" customHeight="1" spans="1:214">
      <c r="A78" s="14">
        <v>68</v>
      </c>
      <c r="B78" s="130" t="s">
        <v>376</v>
      </c>
      <c r="C78" s="16" t="s">
        <v>377</v>
      </c>
      <c r="D78" s="16"/>
      <c r="E78" s="16">
        <v>2004</v>
      </c>
      <c r="F78" s="87" t="s">
        <v>256</v>
      </c>
      <c r="G78" s="16"/>
      <c r="H78" s="89">
        <v>28000</v>
      </c>
      <c r="I78" s="88">
        <v>10500</v>
      </c>
      <c r="J78" s="142">
        <v>1</v>
      </c>
      <c r="K78" s="103">
        <f t="shared" si="6"/>
        <v>23931.6239316239</v>
      </c>
      <c r="L78" s="120">
        <v>10</v>
      </c>
      <c r="M78" s="120">
        <v>90</v>
      </c>
      <c r="N78" s="104">
        <f t="shared" si="7"/>
        <v>2153.84615384615</v>
      </c>
      <c r="O78" s="45"/>
      <c r="P78" s="46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</row>
    <row r="79" ht="24" customHeight="1" spans="1:214">
      <c r="A79" s="14">
        <v>69</v>
      </c>
      <c r="B79" s="87" t="s">
        <v>378</v>
      </c>
      <c r="C79" s="16" t="s">
        <v>379</v>
      </c>
      <c r="D79" s="16"/>
      <c r="E79" s="16">
        <v>2000</v>
      </c>
      <c r="F79" s="87" t="s">
        <v>256</v>
      </c>
      <c r="G79" s="16"/>
      <c r="H79" s="89">
        <v>5010</v>
      </c>
      <c r="I79" s="88">
        <v>1503</v>
      </c>
      <c r="J79" s="142">
        <v>3</v>
      </c>
      <c r="K79" s="103">
        <f t="shared" si="6"/>
        <v>4282.05128205128</v>
      </c>
      <c r="L79" s="120">
        <v>10</v>
      </c>
      <c r="M79" s="120">
        <v>90</v>
      </c>
      <c r="N79" s="104">
        <f t="shared" si="7"/>
        <v>385.384615384615</v>
      </c>
      <c r="O79" s="45"/>
      <c r="P79" s="46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  <c r="HB79" s="54"/>
      <c r="HC79" s="54"/>
      <c r="HD79" s="54"/>
      <c r="HE79" s="54"/>
      <c r="HF79" s="54"/>
    </row>
    <row r="80" ht="24" customHeight="1" spans="1:214">
      <c r="A80" s="14">
        <v>70</v>
      </c>
      <c r="B80" s="87" t="s">
        <v>380</v>
      </c>
      <c r="C80" s="16" t="s">
        <v>381</v>
      </c>
      <c r="D80" s="16"/>
      <c r="E80" s="16">
        <v>2007</v>
      </c>
      <c r="F80" s="87" t="s">
        <v>256</v>
      </c>
      <c r="G80" s="16"/>
      <c r="H80" s="89">
        <v>4000</v>
      </c>
      <c r="I80" s="88">
        <v>2550</v>
      </c>
      <c r="J80" s="121">
        <v>1</v>
      </c>
      <c r="K80" s="103">
        <f t="shared" si="6"/>
        <v>3418.80341880342</v>
      </c>
      <c r="L80" s="120">
        <v>10</v>
      </c>
      <c r="M80" s="120">
        <v>90</v>
      </c>
      <c r="N80" s="104">
        <f t="shared" si="7"/>
        <v>307.692307692308</v>
      </c>
      <c r="O80" s="45"/>
      <c r="P80" s="46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</row>
    <row r="81" ht="24" customHeight="1" spans="1:214">
      <c r="A81" s="14">
        <v>71</v>
      </c>
      <c r="B81" s="87" t="s">
        <v>382</v>
      </c>
      <c r="C81" s="16"/>
      <c r="D81" s="16"/>
      <c r="E81" s="16"/>
      <c r="F81" s="87" t="s">
        <v>256</v>
      </c>
      <c r="G81" s="16"/>
      <c r="H81" s="89">
        <v>2700</v>
      </c>
      <c r="I81" s="88">
        <v>1012.5</v>
      </c>
      <c r="J81" s="121">
        <v>3</v>
      </c>
      <c r="K81" s="103">
        <f t="shared" si="6"/>
        <v>2307.69230769231</v>
      </c>
      <c r="L81" s="120">
        <v>10</v>
      </c>
      <c r="M81" s="120">
        <v>90</v>
      </c>
      <c r="N81" s="104">
        <f t="shared" si="7"/>
        <v>207.692307692308</v>
      </c>
      <c r="O81" s="45"/>
      <c r="P81" s="46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</row>
    <row r="82" ht="24" customHeight="1" spans="1:214">
      <c r="A82" s="14">
        <v>72</v>
      </c>
      <c r="B82" s="87" t="s">
        <v>383</v>
      </c>
      <c r="C82" s="16" t="s">
        <v>384</v>
      </c>
      <c r="D82" s="16"/>
      <c r="E82" s="16"/>
      <c r="F82" s="87" t="s">
        <v>116</v>
      </c>
      <c r="G82" s="16"/>
      <c r="H82" s="89">
        <v>750</v>
      </c>
      <c r="I82" s="88">
        <v>281.25</v>
      </c>
      <c r="J82" s="121">
        <v>1</v>
      </c>
      <c r="K82" s="103">
        <f t="shared" si="6"/>
        <v>641.025641025641</v>
      </c>
      <c r="L82" s="120">
        <v>10</v>
      </c>
      <c r="M82" s="120">
        <v>90</v>
      </c>
      <c r="N82" s="104">
        <f t="shared" si="7"/>
        <v>57.6923076923077</v>
      </c>
      <c r="O82" s="45"/>
      <c r="P82" s="46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</row>
    <row r="83" ht="24" customHeight="1" spans="1:214">
      <c r="A83" s="14">
        <v>73</v>
      </c>
      <c r="B83" s="87" t="s">
        <v>385</v>
      </c>
      <c r="C83" s="16"/>
      <c r="D83" s="16"/>
      <c r="E83" s="16"/>
      <c r="F83" s="87" t="s">
        <v>256</v>
      </c>
      <c r="G83" s="16"/>
      <c r="H83" s="89">
        <v>600</v>
      </c>
      <c r="I83" s="88">
        <v>225</v>
      </c>
      <c r="J83" s="121">
        <v>4</v>
      </c>
      <c r="K83" s="103">
        <f t="shared" si="6"/>
        <v>512.820512820513</v>
      </c>
      <c r="L83" s="120">
        <v>10</v>
      </c>
      <c r="M83" s="120">
        <v>90</v>
      </c>
      <c r="N83" s="104">
        <f t="shared" si="7"/>
        <v>46.1538461538462</v>
      </c>
      <c r="O83" s="45"/>
      <c r="P83" s="46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</row>
    <row r="84" ht="24" customHeight="1" spans="1:214">
      <c r="A84" s="14">
        <v>74</v>
      </c>
      <c r="B84" s="87" t="s">
        <v>386</v>
      </c>
      <c r="C84" s="16" t="s">
        <v>387</v>
      </c>
      <c r="D84" s="16"/>
      <c r="E84" s="16"/>
      <c r="F84" s="87" t="s">
        <v>116</v>
      </c>
      <c r="G84" s="16"/>
      <c r="H84" s="89">
        <v>980</v>
      </c>
      <c r="I84" s="88">
        <v>367.5</v>
      </c>
      <c r="J84" s="121">
        <v>1</v>
      </c>
      <c r="K84" s="103">
        <f t="shared" si="6"/>
        <v>837.606837606838</v>
      </c>
      <c r="L84" s="120">
        <v>10</v>
      </c>
      <c r="M84" s="120">
        <v>90</v>
      </c>
      <c r="N84" s="104">
        <f t="shared" si="7"/>
        <v>75.3846153846154</v>
      </c>
      <c r="O84" s="45"/>
      <c r="P84" s="46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</row>
    <row r="85" ht="24" customHeight="1" spans="1:214">
      <c r="A85" s="14">
        <v>75</v>
      </c>
      <c r="B85" s="87" t="s">
        <v>388</v>
      </c>
      <c r="C85" s="16"/>
      <c r="D85" s="16"/>
      <c r="E85" s="16"/>
      <c r="F85" s="87"/>
      <c r="G85" s="16"/>
      <c r="H85" s="92"/>
      <c r="I85" s="88"/>
      <c r="J85" s="119"/>
      <c r="K85" s="103" t="str">
        <f t="shared" si="6"/>
        <v/>
      </c>
      <c r="L85" s="120"/>
      <c r="M85" s="120"/>
      <c r="N85" s="104" t="str">
        <f t="shared" si="7"/>
        <v/>
      </c>
      <c r="O85" s="45"/>
      <c r="P85" s="46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</row>
    <row r="86" ht="24" customHeight="1" spans="1:214">
      <c r="A86" s="14">
        <v>76</v>
      </c>
      <c r="B86" s="87" t="s">
        <v>317</v>
      </c>
      <c r="C86" s="16" t="s">
        <v>389</v>
      </c>
      <c r="D86" s="16" t="s">
        <v>334</v>
      </c>
      <c r="E86" s="16"/>
      <c r="F86" s="87" t="s">
        <v>256</v>
      </c>
      <c r="G86" s="16"/>
      <c r="H86" s="89">
        <v>12200</v>
      </c>
      <c r="I86" s="88">
        <v>4575</v>
      </c>
      <c r="J86" s="121">
        <v>2</v>
      </c>
      <c r="K86" s="103">
        <f t="shared" si="6"/>
        <v>10427.3504273504</v>
      </c>
      <c r="L86" s="120">
        <v>10</v>
      </c>
      <c r="M86" s="120">
        <v>90</v>
      </c>
      <c r="N86" s="104">
        <f t="shared" si="7"/>
        <v>938.461538461539</v>
      </c>
      <c r="O86" s="45"/>
      <c r="P86" s="46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</row>
    <row r="87" ht="24" customHeight="1" spans="1:214">
      <c r="A87" s="14">
        <v>77</v>
      </c>
      <c r="B87" s="87" t="s">
        <v>317</v>
      </c>
      <c r="C87" s="16" t="s">
        <v>389</v>
      </c>
      <c r="D87" s="16" t="s">
        <v>390</v>
      </c>
      <c r="E87" s="16"/>
      <c r="F87" s="87" t="s">
        <v>256</v>
      </c>
      <c r="G87" s="16"/>
      <c r="H87" s="89">
        <v>11400</v>
      </c>
      <c r="I87" s="88">
        <v>4275</v>
      </c>
      <c r="J87" s="121">
        <v>2</v>
      </c>
      <c r="K87" s="103">
        <f t="shared" si="6"/>
        <v>9743.58974358974</v>
      </c>
      <c r="L87" s="120">
        <v>10</v>
      </c>
      <c r="M87" s="120">
        <v>90</v>
      </c>
      <c r="N87" s="104">
        <f t="shared" si="7"/>
        <v>876.923076923077</v>
      </c>
      <c r="O87" s="45"/>
      <c r="P87" s="46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</row>
    <row r="88" ht="24" customHeight="1" spans="1:214">
      <c r="A88" s="14">
        <v>78</v>
      </c>
      <c r="B88" s="87" t="s">
        <v>391</v>
      </c>
      <c r="C88" s="16"/>
      <c r="D88" s="16"/>
      <c r="E88" s="16"/>
      <c r="F88" s="87"/>
      <c r="G88" s="16"/>
      <c r="H88" s="89"/>
      <c r="I88" s="88"/>
      <c r="J88" s="121"/>
      <c r="K88" s="103" t="str">
        <f t="shared" si="6"/>
        <v/>
      </c>
      <c r="L88" s="120"/>
      <c r="M88" s="120"/>
      <c r="N88" s="104" t="str">
        <f t="shared" si="7"/>
        <v/>
      </c>
      <c r="O88" s="45"/>
      <c r="P88" s="46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</row>
    <row r="89" ht="24" customHeight="1" spans="1:214">
      <c r="A89" s="14">
        <v>79</v>
      </c>
      <c r="B89" s="87" t="s">
        <v>317</v>
      </c>
      <c r="C89" s="16" t="s">
        <v>392</v>
      </c>
      <c r="D89" s="16" t="s">
        <v>393</v>
      </c>
      <c r="E89" s="16"/>
      <c r="F89" s="87" t="s">
        <v>256</v>
      </c>
      <c r="G89" s="16"/>
      <c r="H89" s="89">
        <v>11000</v>
      </c>
      <c r="I89" s="88">
        <v>4125</v>
      </c>
      <c r="J89" s="121">
        <v>2</v>
      </c>
      <c r="K89" s="103">
        <f t="shared" si="6"/>
        <v>9401.7094017094</v>
      </c>
      <c r="L89" s="120">
        <v>10</v>
      </c>
      <c r="M89" s="120">
        <v>90</v>
      </c>
      <c r="N89" s="104">
        <f t="shared" si="7"/>
        <v>846.153846153846</v>
      </c>
      <c r="O89" s="45"/>
      <c r="P89" s="46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</row>
    <row r="90" s="58" customFormat="1" ht="24" customHeight="1" spans="1:214">
      <c r="A90" s="131" t="s">
        <v>88</v>
      </c>
      <c r="B90" s="132"/>
      <c r="C90" s="132"/>
      <c r="D90" s="133"/>
      <c r="E90" s="133"/>
      <c r="F90" s="133"/>
      <c r="G90" s="133"/>
      <c r="H90" s="134">
        <v>336400</v>
      </c>
      <c r="I90" s="134">
        <v>150228.38</v>
      </c>
      <c r="J90" s="133"/>
      <c r="K90" s="143">
        <f>SUM(K3:K89)</f>
        <v>287521.367521368</v>
      </c>
      <c r="L90" s="144"/>
      <c r="M90" s="144"/>
      <c r="N90" s="116">
        <f>SUM(N3:N89)</f>
        <v>26348.4615384615</v>
      </c>
      <c r="O90" s="117"/>
      <c r="P90" s="145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/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/>
      <c r="EF90" s="149"/>
      <c r="EG90" s="149"/>
      <c r="EH90" s="149"/>
      <c r="EI90" s="149"/>
      <c r="EJ90" s="149"/>
      <c r="EK90" s="149"/>
      <c r="EL90" s="149"/>
      <c r="EM90" s="149"/>
      <c r="EN90" s="149"/>
      <c r="EO90" s="149"/>
      <c r="EP90" s="149"/>
      <c r="EQ90" s="149"/>
      <c r="ER90" s="149"/>
      <c r="ES90" s="149"/>
      <c r="ET90" s="149"/>
      <c r="EU90" s="149"/>
      <c r="EV90" s="149"/>
      <c r="EW90" s="149"/>
      <c r="EX90" s="149"/>
      <c r="EY90" s="149"/>
      <c r="EZ90" s="149"/>
      <c r="FA90" s="149"/>
      <c r="FB90" s="149"/>
      <c r="FC90" s="149"/>
      <c r="FD90" s="149"/>
      <c r="FE90" s="149"/>
      <c r="FF90" s="149"/>
      <c r="FG90" s="149"/>
      <c r="FH90" s="149"/>
      <c r="FI90" s="149"/>
      <c r="FJ90" s="149"/>
      <c r="FK90" s="149"/>
      <c r="FL90" s="149"/>
      <c r="FM90" s="149"/>
      <c r="FN90" s="149"/>
      <c r="FO90" s="149"/>
      <c r="FP90" s="149"/>
      <c r="FQ90" s="149"/>
      <c r="FR90" s="149"/>
      <c r="FS90" s="149"/>
      <c r="FT90" s="149"/>
      <c r="FU90" s="149"/>
      <c r="FV90" s="149"/>
      <c r="FW90" s="149"/>
      <c r="FX90" s="149"/>
      <c r="FY90" s="149"/>
      <c r="FZ90" s="149"/>
      <c r="GA90" s="149"/>
      <c r="GB90" s="149"/>
      <c r="GC90" s="149"/>
      <c r="GD90" s="149"/>
      <c r="GE90" s="149"/>
      <c r="GF90" s="149"/>
      <c r="GG90" s="149"/>
      <c r="GH90" s="149"/>
      <c r="GI90" s="149"/>
      <c r="GJ90" s="149"/>
      <c r="GK90" s="149"/>
      <c r="GL90" s="149"/>
      <c r="GM90" s="149"/>
      <c r="GN90" s="149"/>
      <c r="GO90" s="149"/>
      <c r="GP90" s="149"/>
      <c r="GQ90" s="149"/>
      <c r="GR90" s="149"/>
      <c r="GS90" s="149"/>
      <c r="GT90" s="149"/>
      <c r="GU90" s="149"/>
      <c r="GV90" s="149"/>
      <c r="GW90" s="149"/>
      <c r="GX90" s="149"/>
      <c r="GY90" s="149"/>
      <c r="GZ90" s="149"/>
      <c r="HA90" s="149"/>
      <c r="HB90" s="149"/>
      <c r="HC90" s="149"/>
      <c r="HD90" s="149"/>
      <c r="HE90" s="149"/>
      <c r="HF90" s="149"/>
    </row>
    <row r="91" ht="18" customHeight="1" spans="1:214">
      <c r="A91" s="135" t="s">
        <v>89</v>
      </c>
      <c r="B91" s="136"/>
      <c r="C91" s="135"/>
      <c r="D91" s="135"/>
      <c r="E91" s="137" t="s">
        <v>90</v>
      </c>
      <c r="F91" s="137"/>
      <c r="G91" s="137"/>
      <c r="H91" s="137"/>
      <c r="I91" s="137"/>
      <c r="J91" s="137"/>
      <c r="K91" s="137" t="s">
        <v>91</v>
      </c>
      <c r="L91" s="146"/>
      <c r="M91" s="146"/>
      <c r="N91" s="147"/>
      <c r="O91" s="137"/>
      <c r="P91" s="137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</row>
    <row r="92" ht="14.25" spans="1:214">
      <c r="A92" s="138"/>
      <c r="B92" s="139"/>
      <c r="C92" s="138"/>
      <c r="D92" s="138"/>
      <c r="E92" s="138"/>
      <c r="F92" s="138"/>
      <c r="G92" s="138"/>
      <c r="H92" s="140"/>
      <c r="I92" s="140"/>
      <c r="J92" s="138"/>
      <c r="K92" s="138"/>
      <c r="L92" s="32"/>
      <c r="M92" s="32"/>
      <c r="N92" s="14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  <c r="CD92" s="138"/>
      <c r="CE92" s="138"/>
      <c r="CF92" s="138"/>
      <c r="CG92" s="138"/>
      <c r="CH92" s="138"/>
      <c r="CI92" s="138"/>
      <c r="CJ92" s="138"/>
      <c r="CK92" s="138"/>
      <c r="CL92" s="138"/>
      <c r="CM92" s="138"/>
      <c r="CN92" s="138"/>
      <c r="CO92" s="138"/>
      <c r="CP92" s="138"/>
      <c r="CQ92" s="138"/>
      <c r="CR92" s="138"/>
      <c r="CS92" s="138"/>
      <c r="CT92" s="138"/>
      <c r="CU92" s="138"/>
      <c r="CV92" s="138"/>
      <c r="CW92" s="138"/>
      <c r="CX92" s="138"/>
      <c r="CY92" s="138"/>
      <c r="CZ92" s="138"/>
      <c r="DA92" s="138"/>
      <c r="DB92" s="138"/>
      <c r="DC92" s="138"/>
      <c r="DD92" s="138"/>
      <c r="DE92" s="138"/>
      <c r="DF92" s="138"/>
      <c r="DG92" s="138"/>
      <c r="DH92" s="138"/>
      <c r="DI92" s="138"/>
      <c r="DJ92" s="138"/>
      <c r="DK92" s="138"/>
      <c r="DL92" s="138"/>
      <c r="DM92" s="138"/>
      <c r="DN92" s="138"/>
      <c r="DO92" s="138"/>
      <c r="DP92" s="138"/>
      <c r="DQ92" s="138"/>
      <c r="DR92" s="138"/>
      <c r="DS92" s="138"/>
      <c r="DT92" s="138"/>
      <c r="DU92" s="138"/>
      <c r="DV92" s="138"/>
      <c r="DW92" s="138"/>
      <c r="DX92" s="138"/>
      <c r="DY92" s="138"/>
      <c r="DZ92" s="138"/>
      <c r="EA92" s="138"/>
      <c r="EB92" s="138"/>
      <c r="EC92" s="138"/>
      <c r="ED92" s="138"/>
      <c r="EE92" s="138"/>
      <c r="EF92" s="138"/>
      <c r="EG92" s="138"/>
      <c r="EH92" s="138"/>
      <c r="EI92" s="138"/>
      <c r="EJ92" s="138"/>
      <c r="EK92" s="138"/>
      <c r="EL92" s="138"/>
      <c r="EM92" s="138"/>
      <c r="EN92" s="138"/>
      <c r="EO92" s="138"/>
      <c r="EP92" s="138"/>
      <c r="EQ92" s="138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8"/>
      <c r="FS92" s="138"/>
      <c r="FT92" s="138"/>
      <c r="FU92" s="138"/>
      <c r="FV92" s="138"/>
      <c r="FW92" s="138"/>
      <c r="FX92" s="138"/>
      <c r="FY92" s="138"/>
      <c r="FZ92" s="138"/>
      <c r="GA92" s="138"/>
      <c r="GB92" s="138"/>
      <c r="GC92" s="138"/>
      <c r="GD92" s="138"/>
      <c r="GE92" s="138"/>
      <c r="GF92" s="138"/>
      <c r="GG92" s="138"/>
      <c r="GH92" s="138"/>
      <c r="GI92" s="138"/>
      <c r="GJ92" s="138"/>
      <c r="GK92" s="138"/>
      <c r="GL92" s="138"/>
      <c r="GM92" s="138"/>
      <c r="GN92" s="138"/>
      <c r="GO92" s="138"/>
      <c r="GP92" s="138"/>
      <c r="GQ92" s="138"/>
      <c r="GR92" s="138"/>
      <c r="GS92" s="138"/>
      <c r="GT92" s="138"/>
      <c r="GU92" s="138"/>
      <c r="GV92" s="138"/>
      <c r="GW92" s="138"/>
      <c r="GX92" s="138"/>
      <c r="GY92" s="138"/>
      <c r="GZ92" s="138"/>
      <c r="HA92" s="138"/>
      <c r="HB92" s="138"/>
      <c r="HC92" s="138"/>
      <c r="HD92" s="138"/>
      <c r="HE92" s="138"/>
      <c r="HF92" s="138"/>
    </row>
    <row r="93" ht="14.25" spans="1:214">
      <c r="A93" s="138"/>
      <c r="B93" s="139"/>
      <c r="C93" s="138"/>
      <c r="D93" s="138"/>
      <c r="E93" s="138"/>
      <c r="F93" s="138"/>
      <c r="G93" s="138"/>
      <c r="H93" s="140"/>
      <c r="I93" s="140"/>
      <c r="J93" s="138"/>
      <c r="K93" s="138"/>
      <c r="L93" s="32"/>
      <c r="M93" s="32"/>
      <c r="N93" s="14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138"/>
      <c r="CQ93" s="138"/>
      <c r="CR93" s="138"/>
      <c r="CS93" s="138"/>
      <c r="CT93" s="138"/>
      <c r="CU93" s="138"/>
      <c r="CV93" s="138"/>
      <c r="CW93" s="138"/>
      <c r="CX93" s="138"/>
      <c r="CY93" s="138"/>
      <c r="CZ93" s="138"/>
      <c r="DA93" s="138"/>
      <c r="DB93" s="138"/>
      <c r="DC93" s="138"/>
      <c r="DD93" s="138"/>
      <c r="DE93" s="138"/>
      <c r="DF93" s="138"/>
      <c r="DG93" s="138"/>
      <c r="DH93" s="138"/>
      <c r="DI93" s="138"/>
      <c r="DJ93" s="138"/>
      <c r="DK93" s="138"/>
      <c r="DL93" s="138"/>
      <c r="DM93" s="138"/>
      <c r="DN93" s="138"/>
      <c r="DO93" s="138"/>
      <c r="DP93" s="138"/>
      <c r="DQ93" s="138"/>
      <c r="DR93" s="138"/>
      <c r="DS93" s="138"/>
      <c r="DT93" s="138"/>
      <c r="DU93" s="138"/>
      <c r="DV93" s="138"/>
      <c r="DW93" s="138"/>
      <c r="DX93" s="138"/>
      <c r="DY93" s="138"/>
      <c r="DZ93" s="138"/>
      <c r="EA93" s="138"/>
      <c r="EB93" s="138"/>
      <c r="EC93" s="138"/>
      <c r="ED93" s="138"/>
      <c r="EE93" s="138"/>
      <c r="EF93" s="138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  <c r="GC93" s="138"/>
      <c r="GD93" s="138"/>
      <c r="GE93" s="138"/>
      <c r="GF93" s="138"/>
      <c r="GG93" s="138"/>
      <c r="GH93" s="138"/>
      <c r="GI93" s="138"/>
      <c r="GJ93" s="138"/>
      <c r="GK93" s="138"/>
      <c r="GL93" s="138"/>
      <c r="GM93" s="138"/>
      <c r="GN93" s="138"/>
      <c r="GO93" s="138"/>
      <c r="GP93" s="138"/>
      <c r="GQ93" s="138"/>
      <c r="GR93" s="138"/>
      <c r="GS93" s="138"/>
      <c r="GT93" s="138"/>
      <c r="GU93" s="138"/>
      <c r="GV93" s="138"/>
      <c r="GW93" s="138"/>
      <c r="GX93" s="138"/>
      <c r="GY93" s="138"/>
      <c r="GZ93" s="138"/>
      <c r="HA93" s="138"/>
      <c r="HB93" s="138"/>
      <c r="HC93" s="138"/>
      <c r="HD93" s="138"/>
      <c r="HE93" s="138"/>
      <c r="HF93" s="138"/>
    </row>
    <row r="94" ht="14.25" spans="1:214">
      <c r="A94" s="138"/>
      <c r="B94" s="139"/>
      <c r="C94" s="138"/>
      <c r="D94" s="138"/>
      <c r="E94" s="138"/>
      <c r="F94" s="138"/>
      <c r="G94" s="138"/>
      <c r="H94" s="140"/>
      <c r="I94" s="140"/>
      <c r="J94" s="138"/>
      <c r="K94" s="138"/>
      <c r="L94" s="32"/>
      <c r="M94" s="32"/>
      <c r="N94" s="14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  <c r="CD94" s="138"/>
      <c r="CE94" s="138"/>
      <c r="CF94" s="138"/>
      <c r="CG94" s="138"/>
      <c r="CH94" s="138"/>
      <c r="CI94" s="138"/>
      <c r="CJ94" s="138"/>
      <c r="CK94" s="138"/>
      <c r="CL94" s="138"/>
      <c r="CM94" s="138"/>
      <c r="CN94" s="138"/>
      <c r="CO94" s="138"/>
      <c r="CP94" s="138"/>
      <c r="CQ94" s="138"/>
      <c r="CR94" s="138"/>
      <c r="CS94" s="138"/>
      <c r="CT94" s="138"/>
      <c r="CU94" s="138"/>
      <c r="CV94" s="138"/>
      <c r="CW94" s="138"/>
      <c r="CX94" s="138"/>
      <c r="CY94" s="138"/>
      <c r="CZ94" s="138"/>
      <c r="DA94" s="138"/>
      <c r="DB94" s="138"/>
      <c r="DC94" s="138"/>
      <c r="DD94" s="138"/>
      <c r="DE94" s="138"/>
      <c r="DF94" s="138"/>
      <c r="DG94" s="138"/>
      <c r="DH94" s="138"/>
      <c r="DI94" s="138"/>
      <c r="DJ94" s="138"/>
      <c r="DK94" s="138"/>
      <c r="DL94" s="138"/>
      <c r="DM94" s="138"/>
      <c r="DN94" s="138"/>
      <c r="DO94" s="138"/>
      <c r="DP94" s="138"/>
      <c r="DQ94" s="138"/>
      <c r="DR94" s="138"/>
      <c r="DS94" s="138"/>
      <c r="DT94" s="138"/>
      <c r="DU94" s="138"/>
      <c r="DV94" s="138"/>
      <c r="DW94" s="138"/>
      <c r="DX94" s="138"/>
      <c r="DY94" s="138"/>
      <c r="DZ94" s="138"/>
      <c r="EA94" s="138"/>
      <c r="EB94" s="138"/>
      <c r="EC94" s="138"/>
      <c r="ED94" s="138"/>
      <c r="EE94" s="138"/>
      <c r="EF94" s="138"/>
      <c r="EG94" s="138"/>
      <c r="EH94" s="138"/>
      <c r="EI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  <c r="GC94" s="138"/>
      <c r="GD94" s="138"/>
      <c r="GE94" s="138"/>
      <c r="GF94" s="138"/>
      <c r="GG94" s="138"/>
      <c r="GH94" s="138"/>
      <c r="GI94" s="138"/>
      <c r="GJ94" s="138"/>
      <c r="GK94" s="138"/>
      <c r="GL94" s="138"/>
      <c r="GM94" s="138"/>
      <c r="GN94" s="138"/>
      <c r="GO94" s="138"/>
      <c r="GP94" s="138"/>
      <c r="GQ94" s="138"/>
      <c r="GR94" s="138"/>
      <c r="GS94" s="138"/>
      <c r="GT94" s="138"/>
      <c r="GU94" s="138"/>
      <c r="GV94" s="138"/>
      <c r="GW94" s="138"/>
      <c r="GX94" s="138"/>
      <c r="GY94" s="138"/>
      <c r="GZ94" s="138"/>
      <c r="HA94" s="138"/>
      <c r="HB94" s="138"/>
      <c r="HC94" s="138"/>
      <c r="HD94" s="138"/>
      <c r="HE94" s="138"/>
      <c r="HF94" s="138"/>
    </row>
    <row r="95" ht="14.25" spans="1:214">
      <c r="A95" s="138"/>
      <c r="B95" s="139"/>
      <c r="C95" s="138"/>
      <c r="D95" s="138"/>
      <c r="E95" s="138"/>
      <c r="F95" s="138"/>
      <c r="G95" s="138"/>
      <c r="H95" s="140"/>
      <c r="I95" s="140"/>
      <c r="J95" s="138"/>
      <c r="K95" s="138"/>
      <c r="L95" s="32"/>
      <c r="M95" s="32"/>
      <c r="N95" s="14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  <c r="CM95" s="138"/>
      <c r="CN95" s="138"/>
      <c r="CO95" s="138"/>
      <c r="CP95" s="138"/>
      <c r="CQ95" s="138"/>
      <c r="CR95" s="138"/>
      <c r="CS95" s="138"/>
      <c r="CT95" s="138"/>
      <c r="CU95" s="138"/>
      <c r="CV95" s="138"/>
      <c r="CW95" s="138"/>
      <c r="CX95" s="138"/>
      <c r="CY95" s="138"/>
      <c r="CZ95" s="138"/>
      <c r="DA95" s="138"/>
      <c r="DB95" s="138"/>
      <c r="DC95" s="138"/>
      <c r="DD95" s="138"/>
      <c r="DE95" s="138"/>
      <c r="DF95" s="138"/>
      <c r="DG95" s="138"/>
      <c r="DH95" s="138"/>
      <c r="DI95" s="138"/>
      <c r="DJ95" s="138"/>
      <c r="DK95" s="138"/>
      <c r="DL95" s="138"/>
      <c r="DM95" s="138"/>
      <c r="DN95" s="138"/>
      <c r="DO95" s="138"/>
      <c r="DP95" s="138"/>
      <c r="DQ95" s="138"/>
      <c r="DR95" s="138"/>
      <c r="DS95" s="138"/>
      <c r="DT95" s="138"/>
      <c r="DU95" s="138"/>
      <c r="DV95" s="138"/>
      <c r="DW95" s="138"/>
      <c r="DX95" s="138"/>
      <c r="DY95" s="138"/>
      <c r="DZ95" s="138"/>
      <c r="EA95" s="138"/>
      <c r="EB95" s="138"/>
      <c r="EC95" s="138"/>
      <c r="ED95" s="138"/>
      <c r="EE95" s="138"/>
      <c r="EF95" s="138"/>
      <c r="EG95" s="138"/>
      <c r="EH95" s="138"/>
      <c r="EI95" s="138"/>
      <c r="EJ95" s="138"/>
      <c r="EK95" s="138"/>
      <c r="EL95" s="138"/>
      <c r="EM95" s="138"/>
      <c r="EN95" s="138"/>
      <c r="EO95" s="138"/>
      <c r="EP95" s="138"/>
      <c r="EQ95" s="138"/>
      <c r="ER95" s="138"/>
      <c r="ES95" s="138"/>
      <c r="ET95" s="138"/>
      <c r="EU95" s="138"/>
      <c r="EV95" s="138"/>
      <c r="EW95" s="138"/>
      <c r="EX95" s="138"/>
      <c r="EY95" s="138"/>
      <c r="EZ95" s="138"/>
      <c r="FA95" s="138"/>
      <c r="FB95" s="138"/>
      <c r="FC95" s="138"/>
      <c r="FD95" s="138"/>
      <c r="FE95" s="138"/>
      <c r="FF95" s="138"/>
      <c r="FG95" s="138"/>
      <c r="FH95" s="138"/>
      <c r="FI95" s="138"/>
      <c r="FJ95" s="138"/>
      <c r="FK95" s="138"/>
      <c r="FL95" s="138"/>
      <c r="FM95" s="138"/>
      <c r="FN95" s="138"/>
      <c r="FO95" s="138"/>
      <c r="FP95" s="138"/>
      <c r="FQ95" s="138"/>
      <c r="FR95" s="138"/>
      <c r="FS95" s="138"/>
      <c r="FT95" s="138"/>
      <c r="FU95" s="138"/>
      <c r="FV95" s="138"/>
      <c r="FW95" s="138"/>
      <c r="FX95" s="138"/>
      <c r="FY95" s="138"/>
      <c r="FZ95" s="138"/>
      <c r="GA95" s="138"/>
      <c r="GB95" s="138"/>
      <c r="GC95" s="138"/>
      <c r="GD95" s="138"/>
      <c r="GE95" s="138"/>
      <c r="GF95" s="138"/>
      <c r="GG95" s="138"/>
      <c r="GH95" s="138"/>
      <c r="GI95" s="138"/>
      <c r="GJ95" s="138"/>
      <c r="GK95" s="138"/>
      <c r="GL95" s="138"/>
      <c r="GM95" s="138"/>
      <c r="GN95" s="138"/>
      <c r="GO95" s="138"/>
      <c r="GP95" s="138"/>
      <c r="GQ95" s="138"/>
      <c r="GR95" s="138"/>
      <c r="GS95" s="138"/>
      <c r="GT95" s="138"/>
      <c r="GU95" s="138"/>
      <c r="GV95" s="138"/>
      <c r="GW95" s="138"/>
      <c r="GX95" s="138"/>
      <c r="GY95" s="138"/>
      <c r="GZ95" s="138"/>
      <c r="HA95" s="138"/>
      <c r="HB95" s="138"/>
      <c r="HC95" s="138"/>
      <c r="HD95" s="138"/>
      <c r="HE95" s="138"/>
      <c r="HF95" s="138"/>
    </row>
    <row r="96" ht="14.25" spans="1:214">
      <c r="A96" s="138"/>
      <c r="B96" s="139"/>
      <c r="C96" s="138"/>
      <c r="D96" s="138"/>
      <c r="E96" s="138"/>
      <c r="F96" s="138"/>
      <c r="G96" s="138"/>
      <c r="H96" s="140"/>
      <c r="I96" s="140"/>
      <c r="J96" s="138"/>
      <c r="K96" s="138"/>
      <c r="L96" s="32"/>
      <c r="M96" s="32"/>
      <c r="N96" s="14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138"/>
      <c r="BZ96" s="138"/>
      <c r="CA96" s="138"/>
      <c r="CB96" s="138"/>
      <c r="CC96" s="138"/>
      <c r="CD96" s="138"/>
      <c r="CE96" s="138"/>
      <c r="CF96" s="138"/>
      <c r="CG96" s="138"/>
      <c r="CH96" s="138"/>
      <c r="CI96" s="138"/>
      <c r="CJ96" s="138"/>
      <c r="CK96" s="138"/>
      <c r="CL96" s="138"/>
      <c r="CM96" s="138"/>
      <c r="CN96" s="138"/>
      <c r="CO96" s="138"/>
      <c r="CP96" s="138"/>
      <c r="CQ96" s="138"/>
      <c r="CR96" s="138"/>
      <c r="CS96" s="138"/>
      <c r="CT96" s="138"/>
      <c r="CU96" s="138"/>
      <c r="CV96" s="138"/>
      <c r="CW96" s="138"/>
      <c r="CX96" s="138"/>
      <c r="CY96" s="138"/>
      <c r="CZ96" s="138"/>
      <c r="DA96" s="138"/>
      <c r="DB96" s="138"/>
      <c r="DC96" s="138"/>
      <c r="DD96" s="138"/>
      <c r="DE96" s="138"/>
      <c r="DF96" s="138"/>
      <c r="DG96" s="138"/>
      <c r="DH96" s="138"/>
      <c r="DI96" s="138"/>
      <c r="DJ96" s="138"/>
      <c r="DK96" s="138"/>
      <c r="DL96" s="138"/>
      <c r="DM96" s="138"/>
      <c r="DN96" s="138"/>
      <c r="DO96" s="138"/>
      <c r="DP96" s="138"/>
      <c r="DQ96" s="138"/>
      <c r="DR96" s="138"/>
      <c r="DS96" s="138"/>
      <c r="DT96" s="138"/>
      <c r="DU96" s="138"/>
      <c r="DV96" s="138"/>
      <c r="DW96" s="138"/>
      <c r="DX96" s="138"/>
      <c r="DY96" s="138"/>
      <c r="DZ96" s="138"/>
      <c r="EA96" s="138"/>
      <c r="EB96" s="138"/>
      <c r="EC96" s="138"/>
      <c r="ED96" s="138"/>
      <c r="EE96" s="138"/>
      <c r="EF96" s="138"/>
      <c r="EG96" s="138"/>
      <c r="EH96" s="138"/>
      <c r="EI96" s="138"/>
      <c r="EJ96" s="138"/>
      <c r="EK96" s="138"/>
      <c r="EL96" s="138"/>
      <c r="EM96" s="138"/>
      <c r="EN96" s="138"/>
      <c r="EO96" s="138"/>
      <c r="EP96" s="138"/>
      <c r="EQ96" s="138"/>
      <c r="ER96" s="138"/>
      <c r="ES96" s="138"/>
      <c r="ET96" s="138"/>
      <c r="EU96" s="138"/>
      <c r="EV96" s="138"/>
      <c r="EW96" s="138"/>
      <c r="EX96" s="138"/>
      <c r="EY96" s="138"/>
      <c r="EZ96" s="138"/>
      <c r="FA96" s="138"/>
      <c r="FB96" s="138"/>
      <c r="FC96" s="138"/>
      <c r="FD96" s="138"/>
      <c r="FE96" s="138"/>
      <c r="FF96" s="138"/>
      <c r="FG96" s="138"/>
      <c r="FH96" s="138"/>
      <c r="FI96" s="138"/>
      <c r="FJ96" s="138"/>
      <c r="FK96" s="138"/>
      <c r="FL96" s="138"/>
      <c r="FM96" s="138"/>
      <c r="FN96" s="138"/>
      <c r="FO96" s="138"/>
      <c r="FP96" s="138"/>
      <c r="FQ96" s="138"/>
      <c r="FR96" s="138"/>
      <c r="FS96" s="138"/>
      <c r="FT96" s="138"/>
      <c r="FU96" s="138"/>
      <c r="FV96" s="138"/>
      <c r="FW96" s="138"/>
      <c r="FX96" s="138"/>
      <c r="FY96" s="138"/>
      <c r="FZ96" s="138"/>
      <c r="GA96" s="138"/>
      <c r="GB96" s="138"/>
      <c r="GC96" s="138"/>
      <c r="GD96" s="138"/>
      <c r="GE96" s="138"/>
      <c r="GF96" s="138"/>
      <c r="GG96" s="138"/>
      <c r="GH96" s="138"/>
      <c r="GI96" s="138"/>
      <c r="GJ96" s="138"/>
      <c r="GK96" s="138"/>
      <c r="GL96" s="138"/>
      <c r="GM96" s="138"/>
      <c r="GN96" s="138"/>
      <c r="GO96" s="138"/>
      <c r="GP96" s="138"/>
      <c r="GQ96" s="138"/>
      <c r="GR96" s="138"/>
      <c r="GS96" s="138"/>
      <c r="GT96" s="138"/>
      <c r="GU96" s="138"/>
      <c r="GV96" s="138"/>
      <c r="GW96" s="138"/>
      <c r="GX96" s="138"/>
      <c r="GY96" s="138"/>
      <c r="GZ96" s="138"/>
      <c r="HA96" s="138"/>
      <c r="HB96" s="138"/>
      <c r="HC96" s="138"/>
      <c r="HD96" s="138"/>
      <c r="HE96" s="138"/>
      <c r="HF96" s="138"/>
    </row>
    <row r="97" ht="14.25" spans="1:214">
      <c r="A97" s="138"/>
      <c r="B97" s="139"/>
      <c r="C97" s="138"/>
      <c r="D97" s="138"/>
      <c r="E97" s="138"/>
      <c r="F97" s="138"/>
      <c r="G97" s="138"/>
      <c r="H97" s="140"/>
      <c r="I97" s="140"/>
      <c r="J97" s="138"/>
      <c r="K97" s="138"/>
      <c r="L97" s="32"/>
      <c r="M97" s="32"/>
      <c r="N97" s="14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  <c r="BV97" s="138"/>
      <c r="BW97" s="138"/>
      <c r="BX97" s="138"/>
      <c r="BY97" s="138"/>
      <c r="BZ97" s="138"/>
      <c r="CA97" s="138"/>
      <c r="CB97" s="138"/>
      <c r="CC97" s="138"/>
      <c r="CD97" s="138"/>
      <c r="CE97" s="138"/>
      <c r="CF97" s="138"/>
      <c r="CG97" s="138"/>
      <c r="CH97" s="138"/>
      <c r="CI97" s="138"/>
      <c r="CJ97" s="138"/>
      <c r="CK97" s="138"/>
      <c r="CL97" s="138"/>
      <c r="CM97" s="138"/>
      <c r="CN97" s="138"/>
      <c r="CO97" s="138"/>
      <c r="CP97" s="138"/>
      <c r="CQ97" s="138"/>
      <c r="CR97" s="138"/>
      <c r="CS97" s="138"/>
      <c r="CT97" s="138"/>
      <c r="CU97" s="138"/>
      <c r="CV97" s="138"/>
      <c r="CW97" s="138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  <c r="GC97" s="138"/>
      <c r="GD97" s="138"/>
      <c r="GE97" s="138"/>
      <c r="GF97" s="138"/>
      <c r="GG97" s="138"/>
      <c r="GH97" s="138"/>
      <c r="GI97" s="138"/>
      <c r="GJ97" s="138"/>
      <c r="GK97" s="138"/>
      <c r="GL97" s="138"/>
      <c r="GM97" s="138"/>
      <c r="GN97" s="138"/>
      <c r="GO97" s="138"/>
      <c r="GP97" s="138"/>
      <c r="GQ97" s="138"/>
      <c r="GR97" s="138"/>
      <c r="GS97" s="138"/>
      <c r="GT97" s="138"/>
      <c r="GU97" s="138"/>
      <c r="GV97" s="138"/>
      <c r="GW97" s="138"/>
      <c r="GX97" s="138"/>
      <c r="GY97" s="138"/>
      <c r="GZ97" s="138"/>
      <c r="HA97" s="138"/>
      <c r="HB97" s="138"/>
      <c r="HC97" s="138"/>
      <c r="HD97" s="138"/>
      <c r="HE97" s="138"/>
      <c r="HF97" s="138"/>
    </row>
    <row r="98" ht="14.25" spans="1:214">
      <c r="A98" s="138"/>
      <c r="B98" s="139"/>
      <c r="C98" s="138"/>
      <c r="D98" s="138"/>
      <c r="E98" s="138"/>
      <c r="F98" s="138"/>
      <c r="G98" s="138"/>
      <c r="H98" s="140"/>
      <c r="I98" s="140"/>
      <c r="J98" s="138"/>
      <c r="K98" s="138"/>
      <c r="L98" s="32"/>
      <c r="M98" s="32"/>
      <c r="N98" s="14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A98" s="138"/>
      <c r="CB98" s="138"/>
      <c r="CC98" s="138"/>
      <c r="CD98" s="138"/>
      <c r="CE98" s="138"/>
      <c r="CF98" s="138"/>
      <c r="CG98" s="138"/>
      <c r="CH98" s="138"/>
      <c r="CI98" s="138"/>
      <c r="CJ98" s="138"/>
      <c r="CK98" s="138"/>
      <c r="CL98" s="138"/>
      <c r="CM98" s="138"/>
      <c r="CN98" s="138"/>
      <c r="CO98" s="138"/>
      <c r="CP98" s="138"/>
      <c r="CQ98" s="138"/>
      <c r="CR98" s="138"/>
      <c r="CS98" s="138"/>
      <c r="CT98" s="138"/>
      <c r="CU98" s="138"/>
      <c r="CV98" s="138"/>
      <c r="CW98" s="138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  <c r="GC98" s="138"/>
      <c r="GD98" s="138"/>
      <c r="GE98" s="138"/>
      <c r="GF98" s="138"/>
      <c r="GG98" s="138"/>
      <c r="GH98" s="138"/>
      <c r="GI98" s="138"/>
      <c r="GJ98" s="138"/>
      <c r="GK98" s="138"/>
      <c r="GL98" s="138"/>
      <c r="GM98" s="138"/>
      <c r="GN98" s="138"/>
      <c r="GO98" s="138"/>
      <c r="GP98" s="138"/>
      <c r="GQ98" s="138"/>
      <c r="GR98" s="138"/>
      <c r="GS98" s="138"/>
      <c r="GT98" s="138"/>
      <c r="GU98" s="138"/>
      <c r="GV98" s="138"/>
      <c r="GW98" s="138"/>
      <c r="GX98" s="138"/>
      <c r="GY98" s="138"/>
      <c r="GZ98" s="138"/>
      <c r="HA98" s="138"/>
      <c r="HB98" s="138"/>
      <c r="HC98" s="138"/>
      <c r="HD98" s="138"/>
      <c r="HE98" s="138"/>
      <c r="HF98" s="138"/>
    </row>
    <row r="99" ht="14.25" spans="1:214">
      <c r="A99" s="138"/>
      <c r="B99" s="139"/>
      <c r="C99" s="138"/>
      <c r="D99" s="138"/>
      <c r="E99" s="138"/>
      <c r="F99" s="138"/>
      <c r="G99" s="138"/>
      <c r="H99" s="140"/>
      <c r="I99" s="140"/>
      <c r="J99" s="138"/>
      <c r="K99" s="138"/>
      <c r="L99" s="32"/>
      <c r="M99" s="32"/>
      <c r="N99" s="14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  <c r="BV99" s="138"/>
      <c r="BW99" s="138"/>
      <c r="BX99" s="138"/>
      <c r="BY99" s="138"/>
      <c r="BZ99" s="138"/>
      <c r="CA99" s="138"/>
      <c r="CB99" s="138"/>
      <c r="CC99" s="138"/>
      <c r="CD99" s="138"/>
      <c r="CE99" s="138"/>
      <c r="CF99" s="138"/>
      <c r="CG99" s="138"/>
      <c r="CH99" s="138"/>
      <c r="CI99" s="138"/>
      <c r="CJ99" s="138"/>
      <c r="CK99" s="138"/>
      <c r="CL99" s="138"/>
      <c r="CM99" s="138"/>
      <c r="CN99" s="138"/>
      <c r="CO99" s="138"/>
      <c r="CP99" s="138"/>
      <c r="CQ99" s="138"/>
      <c r="CR99" s="138"/>
      <c r="CS99" s="138"/>
      <c r="CT99" s="138"/>
      <c r="CU99" s="138"/>
      <c r="CV99" s="138"/>
      <c r="CW99" s="138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  <c r="GI99" s="138"/>
      <c r="GJ99" s="138"/>
      <c r="GK99" s="138"/>
      <c r="GL99" s="138"/>
      <c r="GM99" s="138"/>
      <c r="GN99" s="138"/>
      <c r="GO99" s="138"/>
      <c r="GP99" s="138"/>
      <c r="GQ99" s="138"/>
      <c r="GR99" s="138"/>
      <c r="GS99" s="138"/>
      <c r="GT99" s="138"/>
      <c r="GU99" s="138"/>
      <c r="GV99" s="138"/>
      <c r="GW99" s="138"/>
      <c r="GX99" s="138"/>
      <c r="GY99" s="138"/>
      <c r="GZ99" s="138"/>
      <c r="HA99" s="138"/>
      <c r="HB99" s="138"/>
      <c r="HC99" s="138"/>
      <c r="HD99" s="138"/>
      <c r="HE99" s="138"/>
      <c r="HF99" s="138"/>
    </row>
    <row r="100" ht="14.25" spans="1:214">
      <c r="A100" s="138"/>
      <c r="B100" s="139"/>
      <c r="C100" s="138"/>
      <c r="D100" s="138"/>
      <c r="E100" s="138"/>
      <c r="F100" s="138"/>
      <c r="G100" s="138"/>
      <c r="H100" s="140"/>
      <c r="I100" s="140"/>
      <c r="J100" s="138"/>
      <c r="K100" s="138"/>
      <c r="L100" s="32"/>
      <c r="M100" s="32"/>
      <c r="N100" s="14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  <c r="BV100" s="138"/>
      <c r="BW100" s="138"/>
      <c r="BX100" s="138"/>
      <c r="BY100" s="138"/>
      <c r="BZ100" s="138"/>
      <c r="CA100" s="138"/>
      <c r="CB100" s="138"/>
      <c r="CC100" s="138"/>
      <c r="CD100" s="138"/>
      <c r="CE100" s="138"/>
      <c r="CF100" s="138"/>
      <c r="CG100" s="138"/>
      <c r="CH100" s="138"/>
      <c r="CI100" s="138"/>
      <c r="CJ100" s="138"/>
      <c r="CK100" s="138"/>
      <c r="CL100" s="138"/>
      <c r="CM100" s="138"/>
      <c r="CN100" s="138"/>
      <c r="CO100" s="138"/>
      <c r="CP100" s="138"/>
      <c r="CQ100" s="138"/>
      <c r="CR100" s="138"/>
      <c r="CS100" s="138"/>
      <c r="CT100" s="138"/>
      <c r="CU100" s="138"/>
      <c r="CV100" s="138"/>
      <c r="CW100" s="138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  <c r="GI100" s="138"/>
      <c r="GJ100" s="138"/>
      <c r="GK100" s="138"/>
      <c r="GL100" s="138"/>
      <c r="GM100" s="138"/>
      <c r="GN100" s="138"/>
      <c r="GO100" s="138"/>
      <c r="GP100" s="138"/>
      <c r="GQ100" s="138"/>
      <c r="GR100" s="138"/>
      <c r="GS100" s="138"/>
      <c r="GT100" s="138"/>
      <c r="GU100" s="138"/>
      <c r="GV100" s="138"/>
      <c r="GW100" s="138"/>
      <c r="GX100" s="138"/>
      <c r="GY100" s="138"/>
      <c r="GZ100" s="138"/>
      <c r="HA100" s="138"/>
      <c r="HB100" s="138"/>
      <c r="HC100" s="138"/>
      <c r="HD100" s="138"/>
      <c r="HE100" s="138"/>
      <c r="HF100" s="138"/>
    </row>
    <row r="101" ht="14.25" spans="1:214">
      <c r="A101" s="138"/>
      <c r="B101" s="139"/>
      <c r="C101" s="138"/>
      <c r="D101" s="138"/>
      <c r="E101" s="138"/>
      <c r="F101" s="138"/>
      <c r="G101" s="138"/>
      <c r="H101" s="140"/>
      <c r="I101" s="140"/>
      <c r="J101" s="138"/>
      <c r="K101" s="138"/>
      <c r="L101" s="32"/>
      <c r="M101" s="32"/>
      <c r="N101" s="14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  <c r="BV101" s="138"/>
      <c r="BW101" s="138"/>
      <c r="BX101" s="138"/>
      <c r="BY101" s="138"/>
      <c r="BZ101" s="138"/>
      <c r="CA101" s="138"/>
      <c r="CB101" s="138"/>
      <c r="CC101" s="138"/>
      <c r="CD101" s="138"/>
      <c r="CE101" s="138"/>
      <c r="CF101" s="138"/>
      <c r="CG101" s="138"/>
      <c r="CH101" s="138"/>
      <c r="CI101" s="138"/>
      <c r="CJ101" s="138"/>
      <c r="CK101" s="138"/>
      <c r="CL101" s="138"/>
      <c r="CM101" s="138"/>
      <c r="CN101" s="138"/>
      <c r="CO101" s="138"/>
      <c r="CP101" s="138"/>
      <c r="CQ101" s="138"/>
      <c r="CR101" s="138"/>
      <c r="CS101" s="138"/>
      <c r="CT101" s="138"/>
      <c r="CU101" s="138"/>
      <c r="CV101" s="138"/>
      <c r="CW101" s="138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  <c r="GI101" s="138"/>
      <c r="GJ101" s="138"/>
      <c r="GK101" s="138"/>
      <c r="GL101" s="138"/>
      <c r="GM101" s="138"/>
      <c r="GN101" s="138"/>
      <c r="GO101" s="138"/>
      <c r="GP101" s="138"/>
      <c r="GQ101" s="138"/>
      <c r="GR101" s="138"/>
      <c r="GS101" s="138"/>
      <c r="GT101" s="138"/>
      <c r="GU101" s="138"/>
      <c r="GV101" s="138"/>
      <c r="GW101" s="138"/>
      <c r="GX101" s="138"/>
      <c r="GY101" s="138"/>
      <c r="GZ101" s="138"/>
      <c r="HA101" s="138"/>
      <c r="HB101" s="138"/>
      <c r="HC101" s="138"/>
      <c r="HD101" s="138"/>
      <c r="HE101" s="138"/>
      <c r="HF101" s="138"/>
    </row>
    <row r="102" ht="14.25" spans="1:214">
      <c r="A102" s="138"/>
      <c r="B102" s="139"/>
      <c r="C102" s="138"/>
      <c r="D102" s="138"/>
      <c r="E102" s="138"/>
      <c r="F102" s="138"/>
      <c r="G102" s="138"/>
      <c r="H102" s="140"/>
      <c r="I102" s="140"/>
      <c r="J102" s="138"/>
      <c r="K102" s="138"/>
      <c r="L102" s="32"/>
      <c r="M102" s="32"/>
      <c r="N102" s="14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138"/>
      <c r="CQ102" s="138"/>
      <c r="CR102" s="138"/>
      <c r="CS102" s="138"/>
      <c r="CT102" s="138"/>
      <c r="CU102" s="138"/>
      <c r="CV102" s="138"/>
      <c r="CW102" s="138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  <c r="GC102" s="138"/>
      <c r="GD102" s="138"/>
      <c r="GE102" s="138"/>
      <c r="GF102" s="138"/>
      <c r="GG102" s="138"/>
      <c r="GH102" s="138"/>
      <c r="GI102" s="138"/>
      <c r="GJ102" s="138"/>
      <c r="GK102" s="138"/>
      <c r="GL102" s="138"/>
      <c r="GM102" s="138"/>
      <c r="GN102" s="138"/>
      <c r="GO102" s="138"/>
      <c r="GP102" s="138"/>
      <c r="GQ102" s="138"/>
      <c r="GR102" s="138"/>
      <c r="GS102" s="138"/>
      <c r="GT102" s="138"/>
      <c r="GU102" s="138"/>
      <c r="GV102" s="138"/>
      <c r="GW102" s="138"/>
      <c r="GX102" s="138"/>
      <c r="GY102" s="138"/>
      <c r="GZ102" s="138"/>
      <c r="HA102" s="138"/>
      <c r="HB102" s="138"/>
      <c r="HC102" s="138"/>
      <c r="HD102" s="138"/>
      <c r="HE102" s="138"/>
      <c r="HF102" s="138"/>
    </row>
    <row r="103" ht="14.25" spans="1:214">
      <c r="A103" s="138"/>
      <c r="B103" s="139"/>
      <c r="C103" s="138"/>
      <c r="D103" s="138"/>
      <c r="E103" s="138"/>
      <c r="F103" s="138"/>
      <c r="G103" s="138"/>
      <c r="H103" s="140"/>
      <c r="I103" s="140"/>
      <c r="J103" s="138"/>
      <c r="K103" s="138"/>
      <c r="L103" s="32"/>
      <c r="M103" s="32"/>
      <c r="N103" s="14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  <c r="CD103" s="138"/>
      <c r="CE103" s="138"/>
      <c r="CF103" s="138"/>
      <c r="CG103" s="138"/>
      <c r="CH103" s="138"/>
      <c r="CI103" s="138"/>
      <c r="CJ103" s="138"/>
      <c r="CK103" s="138"/>
      <c r="CL103" s="138"/>
      <c r="CM103" s="138"/>
      <c r="CN103" s="138"/>
      <c r="CO103" s="138"/>
      <c r="CP103" s="138"/>
      <c r="CQ103" s="138"/>
      <c r="CR103" s="138"/>
      <c r="CS103" s="138"/>
      <c r="CT103" s="138"/>
      <c r="CU103" s="138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  <c r="GI103" s="138"/>
      <c r="GJ103" s="138"/>
      <c r="GK103" s="138"/>
      <c r="GL103" s="138"/>
      <c r="GM103" s="138"/>
      <c r="GN103" s="138"/>
      <c r="GO103" s="138"/>
      <c r="GP103" s="138"/>
      <c r="GQ103" s="138"/>
      <c r="GR103" s="138"/>
      <c r="GS103" s="138"/>
      <c r="GT103" s="138"/>
      <c r="GU103" s="138"/>
      <c r="GV103" s="138"/>
      <c r="GW103" s="138"/>
      <c r="GX103" s="138"/>
      <c r="GY103" s="138"/>
      <c r="GZ103" s="138"/>
      <c r="HA103" s="138"/>
      <c r="HB103" s="138"/>
      <c r="HC103" s="138"/>
      <c r="HD103" s="138"/>
      <c r="HE103" s="138"/>
      <c r="HF103" s="138"/>
    </row>
    <row r="104" ht="14.25" spans="1:214">
      <c r="A104" s="138"/>
      <c r="B104" s="139"/>
      <c r="C104" s="138"/>
      <c r="D104" s="138"/>
      <c r="E104" s="138"/>
      <c r="F104" s="138"/>
      <c r="G104" s="138"/>
      <c r="H104" s="140"/>
      <c r="I104" s="140"/>
      <c r="J104" s="138"/>
      <c r="K104" s="138"/>
      <c r="L104" s="32"/>
      <c r="M104" s="32"/>
      <c r="N104" s="14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  <c r="CD104" s="138"/>
      <c r="CE104" s="138"/>
      <c r="CF104" s="138"/>
      <c r="CG104" s="138"/>
      <c r="CH104" s="138"/>
      <c r="CI104" s="138"/>
      <c r="CJ104" s="138"/>
      <c r="CK104" s="138"/>
      <c r="CL104" s="138"/>
      <c r="CM104" s="138"/>
      <c r="CN104" s="138"/>
      <c r="CO104" s="138"/>
      <c r="CP104" s="138"/>
      <c r="CQ104" s="138"/>
      <c r="CR104" s="138"/>
      <c r="CS104" s="138"/>
      <c r="CT104" s="138"/>
      <c r="CU104" s="138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  <c r="GI104" s="138"/>
      <c r="GJ104" s="138"/>
      <c r="GK104" s="138"/>
      <c r="GL104" s="138"/>
      <c r="GM104" s="138"/>
      <c r="GN104" s="138"/>
      <c r="GO104" s="138"/>
      <c r="GP104" s="138"/>
      <c r="GQ104" s="138"/>
      <c r="GR104" s="138"/>
      <c r="GS104" s="138"/>
      <c r="GT104" s="138"/>
      <c r="GU104" s="138"/>
      <c r="GV104" s="138"/>
      <c r="GW104" s="138"/>
      <c r="GX104" s="138"/>
      <c r="GY104" s="138"/>
      <c r="GZ104" s="138"/>
      <c r="HA104" s="138"/>
      <c r="HB104" s="138"/>
      <c r="HC104" s="138"/>
      <c r="HD104" s="138"/>
      <c r="HE104" s="138"/>
      <c r="HF104" s="138"/>
    </row>
    <row r="105" ht="14.25" spans="1:214">
      <c r="A105" s="138"/>
      <c r="B105" s="139"/>
      <c r="C105" s="138"/>
      <c r="D105" s="138"/>
      <c r="E105" s="138"/>
      <c r="F105" s="138"/>
      <c r="G105" s="138"/>
      <c r="H105" s="140"/>
      <c r="I105" s="140"/>
      <c r="J105" s="138"/>
      <c r="K105" s="138"/>
      <c r="L105" s="32"/>
      <c r="M105" s="32"/>
      <c r="N105" s="14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138"/>
      <c r="CQ105" s="138"/>
      <c r="CR105" s="138"/>
      <c r="CS105" s="138"/>
      <c r="CT105" s="138"/>
      <c r="CU105" s="138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  <c r="GI105" s="138"/>
      <c r="GJ105" s="138"/>
      <c r="GK105" s="138"/>
      <c r="GL105" s="138"/>
      <c r="GM105" s="138"/>
      <c r="GN105" s="138"/>
      <c r="GO105" s="138"/>
      <c r="GP105" s="138"/>
      <c r="GQ105" s="138"/>
      <c r="GR105" s="138"/>
      <c r="GS105" s="138"/>
      <c r="GT105" s="138"/>
      <c r="GU105" s="138"/>
      <c r="GV105" s="138"/>
      <c r="GW105" s="138"/>
      <c r="GX105" s="138"/>
      <c r="GY105" s="138"/>
      <c r="GZ105" s="138"/>
      <c r="HA105" s="138"/>
      <c r="HB105" s="138"/>
      <c r="HC105" s="138"/>
      <c r="HD105" s="138"/>
      <c r="HE105" s="138"/>
      <c r="HF105" s="138"/>
    </row>
    <row r="106" ht="14.25" spans="1:214">
      <c r="A106" s="138"/>
      <c r="B106" s="139"/>
      <c r="C106" s="138"/>
      <c r="D106" s="138"/>
      <c r="E106" s="138"/>
      <c r="F106" s="138"/>
      <c r="G106" s="138"/>
      <c r="H106" s="140"/>
      <c r="I106" s="140"/>
      <c r="J106" s="138"/>
      <c r="K106" s="138"/>
      <c r="L106" s="32"/>
      <c r="M106" s="32"/>
      <c r="N106" s="14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  <c r="CD106" s="138"/>
      <c r="CE106" s="138"/>
      <c r="CF106" s="138"/>
      <c r="CG106" s="138"/>
      <c r="CH106" s="138"/>
      <c r="CI106" s="138"/>
      <c r="CJ106" s="138"/>
      <c r="CK106" s="138"/>
      <c r="CL106" s="138"/>
      <c r="CM106" s="138"/>
      <c r="CN106" s="138"/>
      <c r="CO106" s="138"/>
      <c r="CP106" s="138"/>
      <c r="CQ106" s="138"/>
      <c r="CR106" s="138"/>
      <c r="CS106" s="138"/>
      <c r="CT106" s="138"/>
      <c r="CU106" s="138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</row>
    <row r="107" ht="14.25" spans="1:214">
      <c r="A107" s="138"/>
      <c r="B107" s="139"/>
      <c r="C107" s="138"/>
      <c r="D107" s="138"/>
      <c r="E107" s="138"/>
      <c r="F107" s="138"/>
      <c r="G107" s="138"/>
      <c r="H107" s="140"/>
      <c r="I107" s="140"/>
      <c r="J107" s="138"/>
      <c r="K107" s="138"/>
      <c r="L107" s="32"/>
      <c r="M107" s="32"/>
      <c r="N107" s="14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138"/>
      <c r="HC107" s="138"/>
      <c r="HD107" s="138"/>
      <c r="HE107" s="138"/>
      <c r="HF107" s="138"/>
    </row>
    <row r="108" ht="14.25" spans="1:214">
      <c r="A108" s="138"/>
      <c r="B108" s="139"/>
      <c r="C108" s="138"/>
      <c r="D108" s="138"/>
      <c r="E108" s="138"/>
      <c r="F108" s="138"/>
      <c r="G108" s="138"/>
      <c r="H108" s="140"/>
      <c r="I108" s="140"/>
      <c r="J108" s="138"/>
      <c r="K108" s="138"/>
      <c r="L108" s="32"/>
      <c r="M108" s="32"/>
      <c r="N108" s="14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  <c r="CM108" s="138"/>
      <c r="CN108" s="138"/>
      <c r="CO108" s="138"/>
      <c r="CP108" s="138"/>
      <c r="CQ108" s="138"/>
      <c r="CR108" s="138"/>
      <c r="CS108" s="138"/>
      <c r="CT108" s="138"/>
      <c r="CU108" s="138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  <c r="GI108" s="138"/>
      <c r="GJ108" s="138"/>
      <c r="GK108" s="138"/>
      <c r="GL108" s="138"/>
      <c r="GM108" s="138"/>
      <c r="GN108" s="138"/>
      <c r="GO108" s="138"/>
      <c r="GP108" s="138"/>
      <c r="GQ108" s="138"/>
      <c r="GR108" s="138"/>
      <c r="GS108" s="138"/>
      <c r="GT108" s="138"/>
      <c r="GU108" s="138"/>
      <c r="GV108" s="138"/>
      <c r="GW108" s="138"/>
      <c r="GX108" s="138"/>
      <c r="GY108" s="138"/>
      <c r="GZ108" s="138"/>
      <c r="HA108" s="138"/>
      <c r="HB108" s="138"/>
      <c r="HC108" s="138"/>
      <c r="HD108" s="138"/>
      <c r="HE108" s="138"/>
      <c r="HF108" s="138"/>
    </row>
    <row r="109" ht="14.25" spans="1:214">
      <c r="A109" s="138"/>
      <c r="B109" s="139"/>
      <c r="C109" s="138"/>
      <c r="D109" s="138"/>
      <c r="E109" s="138"/>
      <c r="F109" s="138"/>
      <c r="G109" s="138"/>
      <c r="H109" s="140"/>
      <c r="I109" s="140"/>
      <c r="J109" s="138"/>
      <c r="K109" s="138"/>
      <c r="L109" s="32"/>
      <c r="M109" s="32"/>
      <c r="N109" s="14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  <c r="CM109" s="138"/>
      <c r="CN109" s="138"/>
      <c r="CO109" s="138"/>
      <c r="CP109" s="138"/>
      <c r="CQ109" s="138"/>
      <c r="CR109" s="138"/>
      <c r="CS109" s="138"/>
      <c r="CT109" s="138"/>
      <c r="CU109" s="138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  <c r="GI109" s="138"/>
      <c r="GJ109" s="138"/>
      <c r="GK109" s="138"/>
      <c r="GL109" s="138"/>
      <c r="GM109" s="138"/>
      <c r="GN109" s="138"/>
      <c r="GO109" s="138"/>
      <c r="GP109" s="138"/>
      <c r="GQ109" s="138"/>
      <c r="GR109" s="138"/>
      <c r="GS109" s="138"/>
      <c r="GT109" s="138"/>
      <c r="GU109" s="138"/>
      <c r="GV109" s="138"/>
      <c r="GW109" s="138"/>
      <c r="GX109" s="138"/>
      <c r="GY109" s="138"/>
      <c r="GZ109" s="138"/>
      <c r="HA109" s="138"/>
      <c r="HB109" s="138"/>
      <c r="HC109" s="138"/>
      <c r="HD109" s="138"/>
      <c r="HE109" s="138"/>
      <c r="HF109" s="138"/>
    </row>
    <row r="110" ht="14.25" spans="1:214">
      <c r="A110" s="138"/>
      <c r="B110" s="139"/>
      <c r="C110" s="138"/>
      <c r="D110" s="138"/>
      <c r="E110" s="138"/>
      <c r="F110" s="138"/>
      <c r="G110" s="138"/>
      <c r="H110" s="140"/>
      <c r="I110" s="140"/>
      <c r="J110" s="138"/>
      <c r="K110" s="138"/>
      <c r="L110" s="32"/>
      <c r="M110" s="32"/>
      <c r="N110" s="14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138"/>
      <c r="CQ110" s="138"/>
      <c r="CR110" s="138"/>
      <c r="CS110" s="138"/>
      <c r="CT110" s="138"/>
      <c r="CU110" s="138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  <c r="GI110" s="138"/>
      <c r="GJ110" s="138"/>
      <c r="GK110" s="138"/>
      <c r="GL110" s="138"/>
      <c r="GM110" s="138"/>
      <c r="GN110" s="138"/>
      <c r="GO110" s="138"/>
      <c r="GP110" s="138"/>
      <c r="GQ110" s="138"/>
      <c r="GR110" s="138"/>
      <c r="GS110" s="138"/>
      <c r="GT110" s="138"/>
      <c r="GU110" s="138"/>
      <c r="GV110" s="138"/>
      <c r="GW110" s="138"/>
      <c r="GX110" s="138"/>
      <c r="GY110" s="138"/>
      <c r="GZ110" s="138"/>
      <c r="HA110" s="138"/>
      <c r="HB110" s="138"/>
      <c r="HC110" s="138"/>
      <c r="HD110" s="138"/>
      <c r="HE110" s="138"/>
      <c r="HF110" s="138"/>
    </row>
    <row r="111" ht="14.25" spans="1:214">
      <c r="A111" s="138"/>
      <c r="B111" s="139"/>
      <c r="C111" s="138"/>
      <c r="D111" s="138"/>
      <c r="E111" s="138"/>
      <c r="F111" s="138"/>
      <c r="G111" s="138"/>
      <c r="H111" s="140"/>
      <c r="I111" s="140"/>
      <c r="J111" s="138"/>
      <c r="K111" s="138"/>
      <c r="L111" s="32"/>
      <c r="M111" s="32"/>
      <c r="N111" s="14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  <c r="CM111" s="138"/>
      <c r="CN111" s="138"/>
      <c r="CO111" s="138"/>
      <c r="CP111" s="138"/>
      <c r="CQ111" s="138"/>
      <c r="CR111" s="138"/>
      <c r="CS111" s="138"/>
      <c r="CT111" s="138"/>
      <c r="CU111" s="138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  <c r="GI111" s="138"/>
      <c r="GJ111" s="138"/>
      <c r="GK111" s="138"/>
      <c r="GL111" s="138"/>
      <c r="GM111" s="138"/>
      <c r="GN111" s="138"/>
      <c r="GO111" s="138"/>
      <c r="GP111" s="138"/>
      <c r="GQ111" s="138"/>
      <c r="GR111" s="138"/>
      <c r="GS111" s="138"/>
      <c r="GT111" s="138"/>
      <c r="GU111" s="138"/>
      <c r="GV111" s="138"/>
      <c r="GW111" s="138"/>
      <c r="GX111" s="138"/>
      <c r="GY111" s="138"/>
      <c r="GZ111" s="138"/>
      <c r="HA111" s="138"/>
      <c r="HB111" s="138"/>
      <c r="HC111" s="138"/>
      <c r="HD111" s="138"/>
      <c r="HE111" s="138"/>
      <c r="HF111" s="138"/>
    </row>
    <row r="112" ht="14.25" spans="1:214">
      <c r="A112" s="138"/>
      <c r="B112" s="139"/>
      <c r="C112" s="138"/>
      <c r="D112" s="138"/>
      <c r="E112" s="138"/>
      <c r="F112" s="138"/>
      <c r="G112" s="138"/>
      <c r="H112" s="140"/>
      <c r="I112" s="140"/>
      <c r="J112" s="138"/>
      <c r="K112" s="138"/>
      <c r="L112" s="32"/>
      <c r="M112" s="32"/>
      <c r="N112" s="14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  <c r="GI112" s="138"/>
      <c r="GJ112" s="138"/>
      <c r="GK112" s="138"/>
      <c r="GL112" s="138"/>
      <c r="GM112" s="138"/>
      <c r="GN112" s="138"/>
      <c r="GO112" s="138"/>
      <c r="GP112" s="138"/>
      <c r="GQ112" s="138"/>
      <c r="GR112" s="138"/>
      <c r="GS112" s="138"/>
      <c r="GT112" s="138"/>
      <c r="GU112" s="138"/>
      <c r="GV112" s="138"/>
      <c r="GW112" s="138"/>
      <c r="GX112" s="138"/>
      <c r="GY112" s="138"/>
      <c r="GZ112" s="138"/>
      <c r="HA112" s="138"/>
      <c r="HB112" s="138"/>
      <c r="HC112" s="138"/>
      <c r="HD112" s="138"/>
      <c r="HE112" s="138"/>
      <c r="HF112" s="138"/>
    </row>
    <row r="113" ht="14.25" spans="1:214">
      <c r="A113" s="138"/>
      <c r="B113" s="139"/>
      <c r="C113" s="138"/>
      <c r="D113" s="138"/>
      <c r="E113" s="138"/>
      <c r="F113" s="138"/>
      <c r="G113" s="138"/>
      <c r="H113" s="140"/>
      <c r="I113" s="140"/>
      <c r="J113" s="138"/>
      <c r="K113" s="138"/>
      <c r="L113" s="32"/>
      <c r="M113" s="32"/>
      <c r="N113" s="14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138"/>
      <c r="CQ113" s="138"/>
      <c r="CR113" s="138"/>
      <c r="CS113" s="138"/>
      <c r="CT113" s="138"/>
      <c r="CU113" s="138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  <c r="GI113" s="138"/>
      <c r="GJ113" s="138"/>
      <c r="GK113" s="138"/>
      <c r="GL113" s="138"/>
      <c r="GM113" s="138"/>
      <c r="GN113" s="138"/>
      <c r="GO113" s="138"/>
      <c r="GP113" s="138"/>
      <c r="GQ113" s="138"/>
      <c r="GR113" s="138"/>
      <c r="GS113" s="138"/>
      <c r="GT113" s="138"/>
      <c r="GU113" s="138"/>
      <c r="GV113" s="138"/>
      <c r="GW113" s="138"/>
      <c r="GX113" s="138"/>
      <c r="GY113" s="138"/>
      <c r="GZ113" s="138"/>
      <c r="HA113" s="138"/>
      <c r="HB113" s="138"/>
      <c r="HC113" s="138"/>
      <c r="HD113" s="138"/>
      <c r="HE113" s="138"/>
      <c r="HF113" s="138"/>
    </row>
    <row r="114" ht="14.25" spans="1:214">
      <c r="A114" s="138"/>
      <c r="B114" s="139"/>
      <c r="C114" s="138"/>
      <c r="D114" s="138"/>
      <c r="E114" s="138"/>
      <c r="F114" s="138"/>
      <c r="G114" s="138"/>
      <c r="H114" s="140"/>
      <c r="I114" s="140"/>
      <c r="J114" s="138"/>
      <c r="K114" s="138"/>
      <c r="L114" s="32"/>
      <c r="M114" s="32"/>
      <c r="N114" s="14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  <c r="GI114" s="138"/>
      <c r="GJ114" s="138"/>
      <c r="GK114" s="138"/>
      <c r="GL114" s="138"/>
      <c r="GM114" s="138"/>
      <c r="GN114" s="138"/>
      <c r="GO114" s="138"/>
      <c r="GP114" s="138"/>
      <c r="GQ114" s="138"/>
      <c r="GR114" s="138"/>
      <c r="GS114" s="138"/>
      <c r="GT114" s="138"/>
      <c r="GU114" s="138"/>
      <c r="GV114" s="138"/>
      <c r="GW114" s="138"/>
      <c r="GX114" s="138"/>
      <c r="GY114" s="138"/>
      <c r="GZ114" s="138"/>
      <c r="HA114" s="138"/>
      <c r="HB114" s="138"/>
      <c r="HC114" s="138"/>
      <c r="HD114" s="138"/>
      <c r="HE114" s="138"/>
      <c r="HF114" s="138"/>
    </row>
    <row r="115" ht="14.25" spans="1:214">
      <c r="A115" s="138"/>
      <c r="B115" s="139"/>
      <c r="C115" s="138"/>
      <c r="D115" s="138"/>
      <c r="E115" s="138"/>
      <c r="F115" s="138"/>
      <c r="G115" s="138"/>
      <c r="H115" s="140"/>
      <c r="I115" s="140"/>
      <c r="J115" s="138"/>
      <c r="K115" s="138"/>
      <c r="L115" s="32"/>
      <c r="M115" s="32"/>
      <c r="N115" s="14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8"/>
      <c r="DQ115" s="138"/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8"/>
      <c r="EH115" s="138"/>
      <c r="EI115" s="138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38"/>
      <c r="FP115" s="138"/>
      <c r="FQ115" s="138"/>
      <c r="FR115" s="138"/>
      <c r="FS115" s="138"/>
      <c r="FT115" s="138"/>
      <c r="FU115" s="138"/>
      <c r="FV115" s="138"/>
      <c r="FW115" s="138"/>
      <c r="FX115" s="138"/>
      <c r="FY115" s="138"/>
      <c r="FZ115" s="138"/>
      <c r="GA115" s="138"/>
      <c r="GB115" s="138"/>
      <c r="GC115" s="138"/>
      <c r="GD115" s="138"/>
      <c r="GE115" s="138"/>
      <c r="GF115" s="138"/>
      <c r="GG115" s="138"/>
      <c r="GH115" s="138"/>
      <c r="GI115" s="138"/>
      <c r="GJ115" s="138"/>
      <c r="GK115" s="138"/>
      <c r="GL115" s="138"/>
      <c r="GM115" s="138"/>
      <c r="GN115" s="138"/>
      <c r="GO115" s="138"/>
      <c r="GP115" s="138"/>
      <c r="GQ115" s="138"/>
      <c r="GR115" s="138"/>
      <c r="GS115" s="138"/>
      <c r="GT115" s="138"/>
      <c r="GU115" s="138"/>
      <c r="GV115" s="138"/>
      <c r="GW115" s="138"/>
      <c r="GX115" s="138"/>
      <c r="GY115" s="138"/>
      <c r="GZ115" s="138"/>
      <c r="HA115" s="138"/>
      <c r="HB115" s="138"/>
      <c r="HC115" s="138"/>
      <c r="HD115" s="138"/>
      <c r="HE115" s="138"/>
      <c r="HF115" s="138"/>
    </row>
    <row r="116" ht="14.25" spans="1:214">
      <c r="A116" s="138"/>
      <c r="B116" s="139"/>
      <c r="C116" s="138"/>
      <c r="D116" s="138"/>
      <c r="E116" s="138"/>
      <c r="F116" s="138"/>
      <c r="G116" s="138"/>
      <c r="H116" s="140"/>
      <c r="I116" s="140"/>
      <c r="J116" s="138"/>
      <c r="K116" s="138"/>
      <c r="L116" s="32"/>
      <c r="M116" s="32"/>
      <c r="N116" s="14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  <c r="GC116" s="138"/>
      <c r="GD116" s="138"/>
      <c r="GE116" s="138"/>
      <c r="GF116" s="138"/>
      <c r="GG116" s="138"/>
      <c r="GH116" s="138"/>
      <c r="GI116" s="138"/>
      <c r="GJ116" s="138"/>
      <c r="GK116" s="138"/>
      <c r="GL116" s="138"/>
      <c r="GM116" s="138"/>
      <c r="GN116" s="138"/>
      <c r="GO116" s="138"/>
      <c r="GP116" s="138"/>
      <c r="GQ116" s="138"/>
      <c r="GR116" s="138"/>
      <c r="GS116" s="138"/>
      <c r="GT116" s="138"/>
      <c r="GU116" s="138"/>
      <c r="GV116" s="138"/>
      <c r="GW116" s="138"/>
      <c r="GX116" s="138"/>
      <c r="GY116" s="138"/>
      <c r="GZ116" s="138"/>
      <c r="HA116" s="138"/>
      <c r="HB116" s="138"/>
      <c r="HC116" s="138"/>
      <c r="HD116" s="138"/>
      <c r="HE116" s="138"/>
      <c r="HF116" s="138"/>
    </row>
    <row r="117" ht="14.25" spans="1:214">
      <c r="A117" s="138"/>
      <c r="B117" s="139"/>
      <c r="C117" s="138"/>
      <c r="D117" s="138"/>
      <c r="E117" s="138"/>
      <c r="F117" s="138"/>
      <c r="G117" s="138"/>
      <c r="H117" s="140"/>
      <c r="I117" s="140"/>
      <c r="J117" s="138"/>
      <c r="K117" s="138"/>
      <c r="L117" s="32"/>
      <c r="M117" s="32"/>
      <c r="N117" s="14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138"/>
      <c r="DE117" s="138"/>
      <c r="DF117" s="138"/>
      <c r="DG117" s="138"/>
      <c r="DH117" s="138"/>
      <c r="DI117" s="138"/>
      <c r="DJ117" s="138"/>
      <c r="DK117" s="138"/>
      <c r="DL117" s="138"/>
      <c r="DM117" s="138"/>
      <c r="DN117" s="138"/>
      <c r="DO117" s="138"/>
      <c r="DP117" s="138"/>
      <c r="DQ117" s="138"/>
      <c r="DR117" s="138"/>
      <c r="DS117" s="138"/>
      <c r="DT117" s="138"/>
      <c r="DU117" s="138"/>
      <c r="DV117" s="138"/>
      <c r="DW117" s="138"/>
      <c r="DX117" s="138"/>
      <c r="DY117" s="138"/>
      <c r="DZ117" s="138"/>
      <c r="EA117" s="138"/>
      <c r="EB117" s="138"/>
      <c r="EC117" s="138"/>
      <c r="ED117" s="138"/>
      <c r="EE117" s="138"/>
      <c r="EF117" s="138"/>
      <c r="EG117" s="138"/>
      <c r="EH117" s="138"/>
      <c r="EI117" s="138"/>
      <c r="EJ117" s="138"/>
      <c r="EK117" s="138"/>
      <c r="EL117" s="138"/>
      <c r="EM117" s="138"/>
      <c r="EN117" s="138"/>
      <c r="EO117" s="138"/>
      <c r="EP117" s="138"/>
      <c r="EQ117" s="138"/>
      <c r="ER117" s="138"/>
      <c r="ES117" s="138"/>
      <c r="ET117" s="138"/>
      <c r="EU117" s="138"/>
      <c r="EV117" s="138"/>
      <c r="EW117" s="138"/>
      <c r="EX117" s="138"/>
      <c r="EY117" s="138"/>
      <c r="EZ117" s="138"/>
      <c r="FA117" s="138"/>
      <c r="FB117" s="138"/>
      <c r="FC117" s="138"/>
      <c r="FD117" s="138"/>
      <c r="FE117" s="138"/>
      <c r="FF117" s="138"/>
      <c r="FG117" s="138"/>
      <c r="FH117" s="138"/>
      <c r="FI117" s="138"/>
      <c r="FJ117" s="138"/>
      <c r="FK117" s="138"/>
      <c r="FL117" s="138"/>
      <c r="FM117" s="138"/>
      <c r="FN117" s="138"/>
      <c r="FO117" s="138"/>
      <c r="FP117" s="138"/>
      <c r="FQ117" s="138"/>
      <c r="FR117" s="138"/>
      <c r="FS117" s="138"/>
      <c r="FT117" s="138"/>
      <c r="FU117" s="138"/>
      <c r="FV117" s="138"/>
      <c r="FW117" s="138"/>
      <c r="FX117" s="138"/>
      <c r="FY117" s="138"/>
      <c r="FZ117" s="138"/>
      <c r="GA117" s="138"/>
      <c r="GB117" s="138"/>
      <c r="GC117" s="138"/>
      <c r="GD117" s="138"/>
      <c r="GE117" s="138"/>
      <c r="GF117" s="138"/>
      <c r="GG117" s="138"/>
      <c r="GH117" s="138"/>
      <c r="GI117" s="138"/>
      <c r="GJ117" s="138"/>
      <c r="GK117" s="138"/>
      <c r="GL117" s="138"/>
      <c r="GM117" s="138"/>
      <c r="GN117" s="138"/>
      <c r="GO117" s="138"/>
      <c r="GP117" s="138"/>
      <c r="GQ117" s="138"/>
      <c r="GR117" s="138"/>
      <c r="GS117" s="138"/>
      <c r="GT117" s="138"/>
      <c r="GU117" s="138"/>
      <c r="GV117" s="138"/>
      <c r="GW117" s="138"/>
      <c r="GX117" s="138"/>
      <c r="GY117" s="138"/>
      <c r="GZ117" s="138"/>
      <c r="HA117" s="138"/>
      <c r="HB117" s="138"/>
      <c r="HC117" s="138"/>
      <c r="HD117" s="138"/>
      <c r="HE117" s="138"/>
      <c r="HF117" s="138"/>
    </row>
    <row r="118" ht="14.25" spans="1:214">
      <c r="A118" s="138"/>
      <c r="B118" s="139"/>
      <c r="C118" s="138"/>
      <c r="D118" s="138"/>
      <c r="E118" s="138"/>
      <c r="F118" s="138"/>
      <c r="G118" s="138"/>
      <c r="H118" s="140"/>
      <c r="I118" s="140"/>
      <c r="J118" s="138"/>
      <c r="K118" s="138"/>
      <c r="L118" s="32"/>
      <c r="M118" s="32"/>
      <c r="N118" s="14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138"/>
      <c r="CQ118" s="138"/>
      <c r="CR118" s="138"/>
      <c r="CS118" s="138"/>
      <c r="CT118" s="138"/>
      <c r="CU118" s="138"/>
      <c r="CV118" s="138"/>
      <c r="CW118" s="138"/>
      <c r="CX118" s="138"/>
      <c r="CY118" s="138"/>
      <c r="CZ118" s="138"/>
      <c r="DA118" s="138"/>
      <c r="DB118" s="138"/>
      <c r="DC118" s="138"/>
      <c r="DD118" s="138"/>
      <c r="DE118" s="138"/>
      <c r="DF118" s="138"/>
      <c r="DG118" s="138"/>
      <c r="DH118" s="138"/>
      <c r="DI118" s="138"/>
      <c r="DJ118" s="138"/>
      <c r="DK118" s="138"/>
      <c r="DL118" s="138"/>
      <c r="DM118" s="138"/>
      <c r="DN118" s="138"/>
      <c r="DO118" s="138"/>
      <c r="DP118" s="138"/>
      <c r="DQ118" s="138"/>
      <c r="DR118" s="138"/>
      <c r="DS118" s="138"/>
      <c r="DT118" s="138"/>
      <c r="DU118" s="138"/>
      <c r="DV118" s="138"/>
      <c r="DW118" s="138"/>
      <c r="DX118" s="138"/>
      <c r="DY118" s="138"/>
      <c r="DZ118" s="138"/>
      <c r="EA118" s="138"/>
      <c r="EB118" s="138"/>
      <c r="EC118" s="138"/>
      <c r="ED118" s="138"/>
      <c r="EE118" s="138"/>
      <c r="EF118" s="138"/>
      <c r="EG118" s="138"/>
      <c r="EH118" s="138"/>
      <c r="EI118" s="138"/>
      <c r="EJ118" s="138"/>
      <c r="EK118" s="138"/>
      <c r="EL118" s="138"/>
      <c r="EM118" s="138"/>
      <c r="EN118" s="138"/>
      <c r="EO118" s="138"/>
      <c r="EP118" s="138"/>
      <c r="EQ118" s="138"/>
      <c r="ER118" s="138"/>
      <c r="ES118" s="138"/>
      <c r="ET118" s="138"/>
      <c r="EU118" s="138"/>
      <c r="EV118" s="138"/>
      <c r="EW118" s="138"/>
      <c r="EX118" s="138"/>
      <c r="EY118" s="138"/>
      <c r="EZ118" s="138"/>
      <c r="FA118" s="138"/>
      <c r="FB118" s="138"/>
      <c r="FC118" s="138"/>
      <c r="FD118" s="138"/>
      <c r="FE118" s="138"/>
      <c r="FF118" s="138"/>
      <c r="FG118" s="138"/>
      <c r="FH118" s="138"/>
      <c r="FI118" s="138"/>
      <c r="FJ118" s="138"/>
      <c r="FK118" s="138"/>
      <c r="FL118" s="138"/>
      <c r="FM118" s="138"/>
      <c r="FN118" s="138"/>
      <c r="FO118" s="138"/>
      <c r="FP118" s="138"/>
      <c r="FQ118" s="138"/>
      <c r="FR118" s="138"/>
      <c r="FS118" s="138"/>
      <c r="FT118" s="138"/>
      <c r="FU118" s="138"/>
      <c r="FV118" s="138"/>
      <c r="FW118" s="138"/>
      <c r="FX118" s="138"/>
      <c r="FY118" s="138"/>
      <c r="FZ118" s="138"/>
      <c r="GA118" s="138"/>
      <c r="GB118" s="138"/>
      <c r="GC118" s="138"/>
      <c r="GD118" s="138"/>
      <c r="GE118" s="138"/>
      <c r="GF118" s="138"/>
      <c r="GG118" s="138"/>
      <c r="GH118" s="138"/>
      <c r="GI118" s="138"/>
      <c r="GJ118" s="138"/>
      <c r="GK118" s="138"/>
      <c r="GL118" s="138"/>
      <c r="GM118" s="138"/>
      <c r="GN118" s="138"/>
      <c r="GO118" s="138"/>
      <c r="GP118" s="138"/>
      <c r="GQ118" s="138"/>
      <c r="GR118" s="138"/>
      <c r="GS118" s="138"/>
      <c r="GT118" s="138"/>
      <c r="GU118" s="138"/>
      <c r="GV118" s="138"/>
      <c r="GW118" s="138"/>
      <c r="GX118" s="138"/>
      <c r="GY118" s="138"/>
      <c r="GZ118" s="138"/>
      <c r="HA118" s="138"/>
      <c r="HB118" s="138"/>
      <c r="HC118" s="138"/>
      <c r="HD118" s="138"/>
      <c r="HE118" s="138"/>
      <c r="HF118" s="138"/>
    </row>
    <row r="119" ht="14.25" spans="1:214">
      <c r="A119" s="138"/>
      <c r="B119" s="139"/>
      <c r="C119" s="138"/>
      <c r="D119" s="138"/>
      <c r="E119" s="138"/>
      <c r="F119" s="138"/>
      <c r="G119" s="138"/>
      <c r="H119" s="140"/>
      <c r="I119" s="140"/>
      <c r="J119" s="138"/>
      <c r="K119" s="138"/>
      <c r="L119" s="32"/>
      <c r="M119" s="32"/>
      <c r="N119" s="14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138"/>
      <c r="CQ119" s="138"/>
      <c r="CR119" s="138"/>
      <c r="CS119" s="138"/>
      <c r="CT119" s="138"/>
      <c r="CU119" s="138"/>
      <c r="CV119" s="138"/>
      <c r="CW119" s="138"/>
      <c r="CX119" s="138"/>
      <c r="CY119" s="138"/>
      <c r="CZ119" s="138"/>
      <c r="DA119" s="138"/>
      <c r="DB119" s="138"/>
      <c r="DC119" s="138"/>
      <c r="DD119" s="138"/>
      <c r="DE119" s="138"/>
      <c r="DF119" s="138"/>
      <c r="DG119" s="138"/>
      <c r="DH119" s="138"/>
      <c r="DI119" s="138"/>
      <c r="DJ119" s="138"/>
      <c r="DK119" s="138"/>
      <c r="DL119" s="138"/>
      <c r="DM119" s="138"/>
      <c r="DN119" s="138"/>
      <c r="DO119" s="138"/>
      <c r="DP119" s="138"/>
      <c r="DQ119" s="138"/>
      <c r="DR119" s="138"/>
      <c r="DS119" s="138"/>
      <c r="DT119" s="138"/>
      <c r="DU119" s="138"/>
      <c r="DV119" s="138"/>
      <c r="DW119" s="138"/>
      <c r="DX119" s="138"/>
      <c r="DY119" s="138"/>
      <c r="DZ119" s="138"/>
      <c r="EA119" s="138"/>
      <c r="EB119" s="138"/>
      <c r="EC119" s="138"/>
      <c r="ED119" s="138"/>
      <c r="EE119" s="138"/>
      <c r="EF119" s="138"/>
      <c r="EG119" s="138"/>
      <c r="EH119" s="138"/>
      <c r="EI119" s="138"/>
      <c r="EJ119" s="138"/>
      <c r="EK119" s="138"/>
      <c r="EL119" s="138"/>
      <c r="EM119" s="138"/>
      <c r="EN119" s="138"/>
      <c r="EO119" s="138"/>
      <c r="EP119" s="138"/>
      <c r="EQ119" s="138"/>
      <c r="ER119" s="138"/>
      <c r="ES119" s="138"/>
      <c r="ET119" s="138"/>
      <c r="EU119" s="138"/>
      <c r="EV119" s="138"/>
      <c r="EW119" s="138"/>
      <c r="EX119" s="138"/>
      <c r="EY119" s="138"/>
      <c r="EZ119" s="138"/>
      <c r="FA119" s="138"/>
      <c r="FB119" s="138"/>
      <c r="FC119" s="138"/>
      <c r="FD119" s="138"/>
      <c r="FE119" s="138"/>
      <c r="FF119" s="138"/>
      <c r="FG119" s="138"/>
      <c r="FH119" s="138"/>
      <c r="FI119" s="138"/>
      <c r="FJ119" s="138"/>
      <c r="FK119" s="138"/>
      <c r="FL119" s="138"/>
      <c r="FM119" s="138"/>
      <c r="FN119" s="138"/>
      <c r="FO119" s="138"/>
      <c r="FP119" s="138"/>
      <c r="FQ119" s="138"/>
      <c r="FR119" s="138"/>
      <c r="FS119" s="138"/>
      <c r="FT119" s="138"/>
      <c r="FU119" s="138"/>
      <c r="FV119" s="138"/>
      <c r="FW119" s="138"/>
      <c r="FX119" s="138"/>
      <c r="FY119" s="138"/>
      <c r="FZ119" s="138"/>
      <c r="GA119" s="138"/>
      <c r="GB119" s="138"/>
      <c r="GC119" s="138"/>
      <c r="GD119" s="138"/>
      <c r="GE119" s="138"/>
      <c r="GF119" s="138"/>
      <c r="GG119" s="138"/>
      <c r="GH119" s="138"/>
      <c r="GI119" s="138"/>
      <c r="GJ119" s="138"/>
      <c r="GK119" s="138"/>
      <c r="GL119" s="138"/>
      <c r="GM119" s="138"/>
      <c r="GN119" s="138"/>
      <c r="GO119" s="138"/>
      <c r="GP119" s="138"/>
      <c r="GQ119" s="138"/>
      <c r="GR119" s="138"/>
      <c r="GS119" s="138"/>
      <c r="GT119" s="138"/>
      <c r="GU119" s="138"/>
      <c r="GV119" s="138"/>
      <c r="GW119" s="138"/>
      <c r="GX119" s="138"/>
      <c r="GY119" s="138"/>
      <c r="GZ119" s="138"/>
      <c r="HA119" s="138"/>
      <c r="HB119" s="138"/>
      <c r="HC119" s="138"/>
      <c r="HD119" s="138"/>
      <c r="HE119" s="138"/>
      <c r="HF119" s="138"/>
    </row>
    <row r="120" ht="14.25" spans="1:214">
      <c r="A120" s="138"/>
      <c r="B120" s="139"/>
      <c r="C120" s="138"/>
      <c r="D120" s="138"/>
      <c r="E120" s="138"/>
      <c r="F120" s="138"/>
      <c r="G120" s="138"/>
      <c r="H120" s="140"/>
      <c r="I120" s="140"/>
      <c r="J120" s="138"/>
      <c r="K120" s="138"/>
      <c r="L120" s="32"/>
      <c r="M120" s="32"/>
      <c r="N120" s="14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  <c r="CM120" s="138"/>
      <c r="CN120" s="138"/>
      <c r="CO120" s="138"/>
      <c r="CP120" s="138"/>
      <c r="CQ120" s="138"/>
      <c r="CR120" s="138"/>
      <c r="CS120" s="138"/>
      <c r="CT120" s="138"/>
      <c r="CU120" s="138"/>
      <c r="CV120" s="138"/>
      <c r="CW120" s="138"/>
      <c r="CX120" s="138"/>
      <c r="CY120" s="138"/>
      <c r="CZ120" s="138"/>
      <c r="DA120" s="138"/>
      <c r="DB120" s="138"/>
      <c r="DC120" s="138"/>
      <c r="DD120" s="138"/>
      <c r="DE120" s="138"/>
      <c r="DF120" s="138"/>
      <c r="DG120" s="138"/>
      <c r="DH120" s="138"/>
      <c r="DI120" s="138"/>
      <c r="DJ120" s="138"/>
      <c r="DK120" s="138"/>
      <c r="DL120" s="138"/>
      <c r="DM120" s="138"/>
      <c r="DN120" s="138"/>
      <c r="DO120" s="138"/>
      <c r="DP120" s="138"/>
      <c r="DQ120" s="138"/>
      <c r="DR120" s="138"/>
      <c r="DS120" s="138"/>
      <c r="DT120" s="138"/>
      <c r="DU120" s="138"/>
      <c r="DV120" s="138"/>
      <c r="DW120" s="138"/>
      <c r="DX120" s="138"/>
      <c r="DY120" s="138"/>
      <c r="DZ120" s="138"/>
      <c r="EA120" s="138"/>
      <c r="EB120" s="138"/>
      <c r="EC120" s="138"/>
      <c r="ED120" s="138"/>
      <c r="EE120" s="138"/>
      <c r="EF120" s="138"/>
      <c r="EG120" s="138"/>
      <c r="EH120" s="138"/>
      <c r="EI120" s="138"/>
      <c r="EJ120" s="138"/>
      <c r="EK120" s="138"/>
      <c r="EL120" s="138"/>
      <c r="EM120" s="138"/>
      <c r="EN120" s="138"/>
      <c r="EO120" s="138"/>
      <c r="EP120" s="138"/>
      <c r="EQ120" s="138"/>
      <c r="ER120" s="138"/>
      <c r="ES120" s="138"/>
      <c r="ET120" s="138"/>
      <c r="EU120" s="138"/>
      <c r="EV120" s="138"/>
      <c r="EW120" s="138"/>
      <c r="EX120" s="138"/>
      <c r="EY120" s="138"/>
      <c r="EZ120" s="138"/>
      <c r="FA120" s="138"/>
      <c r="FB120" s="138"/>
      <c r="FC120" s="138"/>
      <c r="FD120" s="138"/>
      <c r="FE120" s="138"/>
      <c r="FF120" s="138"/>
      <c r="FG120" s="138"/>
      <c r="FH120" s="138"/>
      <c r="FI120" s="138"/>
      <c r="FJ120" s="138"/>
      <c r="FK120" s="138"/>
      <c r="FL120" s="138"/>
      <c r="FM120" s="138"/>
      <c r="FN120" s="138"/>
      <c r="FO120" s="138"/>
      <c r="FP120" s="138"/>
      <c r="FQ120" s="138"/>
      <c r="FR120" s="138"/>
      <c r="FS120" s="138"/>
      <c r="FT120" s="138"/>
      <c r="FU120" s="138"/>
      <c r="FV120" s="138"/>
      <c r="FW120" s="138"/>
      <c r="FX120" s="138"/>
      <c r="FY120" s="138"/>
      <c r="FZ120" s="138"/>
      <c r="GA120" s="138"/>
      <c r="GB120" s="138"/>
      <c r="GC120" s="138"/>
      <c r="GD120" s="138"/>
      <c r="GE120" s="138"/>
      <c r="GF120" s="138"/>
      <c r="GG120" s="138"/>
      <c r="GH120" s="138"/>
      <c r="GI120" s="138"/>
      <c r="GJ120" s="138"/>
      <c r="GK120" s="138"/>
      <c r="GL120" s="138"/>
      <c r="GM120" s="138"/>
      <c r="GN120" s="138"/>
      <c r="GO120" s="138"/>
      <c r="GP120" s="138"/>
      <c r="GQ120" s="138"/>
      <c r="GR120" s="138"/>
      <c r="GS120" s="138"/>
      <c r="GT120" s="138"/>
      <c r="GU120" s="138"/>
      <c r="GV120" s="138"/>
      <c r="GW120" s="138"/>
      <c r="GX120" s="138"/>
      <c r="GY120" s="138"/>
      <c r="GZ120" s="138"/>
      <c r="HA120" s="138"/>
      <c r="HB120" s="138"/>
      <c r="HC120" s="138"/>
      <c r="HD120" s="138"/>
      <c r="HE120" s="138"/>
      <c r="HF120" s="138"/>
    </row>
    <row r="121" ht="14.25" spans="1:214">
      <c r="A121" s="138"/>
      <c r="B121" s="139"/>
      <c r="C121" s="138"/>
      <c r="D121" s="138"/>
      <c r="E121" s="138"/>
      <c r="F121" s="138"/>
      <c r="G121" s="138"/>
      <c r="H121" s="140"/>
      <c r="I121" s="140"/>
      <c r="J121" s="138"/>
      <c r="K121" s="138"/>
      <c r="L121" s="32"/>
      <c r="M121" s="32"/>
      <c r="N121" s="14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138"/>
      <c r="DB121" s="138"/>
      <c r="DC121" s="138"/>
      <c r="DD121" s="138"/>
      <c r="DE121" s="138"/>
      <c r="DF121" s="138"/>
      <c r="DG121" s="138"/>
      <c r="DH121" s="138"/>
      <c r="DI121" s="138"/>
      <c r="DJ121" s="138"/>
      <c r="DK121" s="138"/>
      <c r="DL121" s="138"/>
      <c r="DM121" s="138"/>
      <c r="DN121" s="138"/>
      <c r="DO121" s="138"/>
      <c r="DP121" s="138"/>
      <c r="DQ121" s="138"/>
      <c r="DR121" s="138"/>
      <c r="DS121" s="138"/>
      <c r="DT121" s="138"/>
      <c r="DU121" s="138"/>
      <c r="DV121" s="138"/>
      <c r="DW121" s="138"/>
      <c r="DX121" s="138"/>
      <c r="DY121" s="138"/>
      <c r="DZ121" s="138"/>
      <c r="EA121" s="138"/>
      <c r="EB121" s="138"/>
      <c r="EC121" s="138"/>
      <c r="ED121" s="138"/>
      <c r="EE121" s="138"/>
      <c r="EF121" s="138"/>
      <c r="EG121" s="138"/>
      <c r="EH121" s="138"/>
      <c r="EI121" s="138"/>
      <c r="EJ121" s="138"/>
      <c r="EK121" s="138"/>
      <c r="EL121" s="138"/>
      <c r="EM121" s="138"/>
      <c r="EN121" s="138"/>
      <c r="EO121" s="138"/>
      <c r="EP121" s="138"/>
      <c r="EQ121" s="138"/>
      <c r="ER121" s="138"/>
      <c r="ES121" s="138"/>
      <c r="ET121" s="138"/>
      <c r="EU121" s="138"/>
      <c r="EV121" s="138"/>
      <c r="EW121" s="138"/>
      <c r="EX121" s="138"/>
      <c r="EY121" s="138"/>
      <c r="EZ121" s="138"/>
      <c r="FA121" s="138"/>
      <c r="FB121" s="138"/>
      <c r="FC121" s="138"/>
      <c r="FD121" s="138"/>
      <c r="FE121" s="138"/>
      <c r="FF121" s="138"/>
      <c r="FG121" s="138"/>
      <c r="FH121" s="138"/>
      <c r="FI121" s="138"/>
      <c r="FJ121" s="138"/>
      <c r="FK121" s="138"/>
      <c r="FL121" s="138"/>
      <c r="FM121" s="138"/>
      <c r="FN121" s="138"/>
      <c r="FO121" s="138"/>
      <c r="FP121" s="138"/>
      <c r="FQ121" s="138"/>
      <c r="FR121" s="138"/>
      <c r="FS121" s="138"/>
      <c r="FT121" s="138"/>
      <c r="FU121" s="138"/>
      <c r="FV121" s="138"/>
      <c r="FW121" s="138"/>
      <c r="FX121" s="138"/>
      <c r="FY121" s="138"/>
      <c r="FZ121" s="138"/>
      <c r="GA121" s="138"/>
      <c r="GB121" s="138"/>
      <c r="GC121" s="138"/>
      <c r="GD121" s="138"/>
      <c r="GE121" s="138"/>
      <c r="GF121" s="138"/>
      <c r="GG121" s="138"/>
      <c r="GH121" s="138"/>
      <c r="GI121" s="138"/>
      <c r="GJ121" s="138"/>
      <c r="GK121" s="138"/>
      <c r="GL121" s="138"/>
      <c r="GM121" s="138"/>
      <c r="GN121" s="138"/>
      <c r="GO121" s="138"/>
      <c r="GP121" s="138"/>
      <c r="GQ121" s="138"/>
      <c r="GR121" s="138"/>
      <c r="GS121" s="138"/>
      <c r="GT121" s="138"/>
      <c r="GU121" s="138"/>
      <c r="GV121" s="138"/>
      <c r="GW121" s="138"/>
      <c r="GX121" s="138"/>
      <c r="GY121" s="138"/>
      <c r="GZ121" s="138"/>
      <c r="HA121" s="138"/>
      <c r="HB121" s="138"/>
      <c r="HC121" s="138"/>
      <c r="HD121" s="138"/>
      <c r="HE121" s="138"/>
      <c r="HF121" s="138"/>
    </row>
    <row r="122" ht="14.25" spans="1:214">
      <c r="A122" s="138"/>
      <c r="B122" s="139"/>
      <c r="C122" s="138"/>
      <c r="D122" s="138"/>
      <c r="E122" s="138"/>
      <c r="F122" s="138"/>
      <c r="G122" s="138"/>
      <c r="H122" s="140"/>
      <c r="I122" s="140"/>
      <c r="J122" s="138"/>
      <c r="K122" s="138"/>
      <c r="L122" s="32"/>
      <c r="M122" s="32"/>
      <c r="N122" s="14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  <c r="CY122" s="138"/>
      <c r="CZ122" s="138"/>
      <c r="DA122" s="138"/>
      <c r="DB122" s="138"/>
      <c r="DC122" s="138"/>
      <c r="DD122" s="138"/>
      <c r="DE122" s="138"/>
      <c r="DF122" s="138"/>
      <c r="DG122" s="138"/>
      <c r="DH122" s="138"/>
      <c r="DI122" s="138"/>
      <c r="DJ122" s="138"/>
      <c r="DK122" s="138"/>
      <c r="DL122" s="138"/>
      <c r="DM122" s="138"/>
      <c r="DN122" s="138"/>
      <c r="DO122" s="138"/>
      <c r="DP122" s="138"/>
      <c r="DQ122" s="138"/>
      <c r="DR122" s="138"/>
      <c r="DS122" s="138"/>
      <c r="DT122" s="138"/>
      <c r="DU122" s="138"/>
      <c r="DV122" s="138"/>
      <c r="DW122" s="138"/>
      <c r="DX122" s="138"/>
      <c r="DY122" s="138"/>
      <c r="DZ122" s="138"/>
      <c r="EA122" s="138"/>
      <c r="EB122" s="138"/>
      <c r="EC122" s="138"/>
      <c r="ED122" s="138"/>
      <c r="EE122" s="138"/>
      <c r="EF122" s="138"/>
      <c r="EG122" s="138"/>
      <c r="EH122" s="138"/>
      <c r="EI122" s="138"/>
      <c r="EJ122" s="138"/>
      <c r="EK122" s="138"/>
      <c r="EL122" s="138"/>
      <c r="EM122" s="138"/>
      <c r="EN122" s="138"/>
      <c r="EO122" s="138"/>
      <c r="EP122" s="138"/>
      <c r="EQ122" s="138"/>
      <c r="ER122" s="138"/>
      <c r="ES122" s="138"/>
      <c r="ET122" s="138"/>
      <c r="EU122" s="138"/>
      <c r="EV122" s="138"/>
      <c r="EW122" s="138"/>
      <c r="EX122" s="138"/>
      <c r="EY122" s="138"/>
      <c r="EZ122" s="138"/>
      <c r="FA122" s="138"/>
      <c r="FB122" s="138"/>
      <c r="FC122" s="138"/>
      <c r="FD122" s="138"/>
      <c r="FE122" s="138"/>
      <c r="FF122" s="138"/>
      <c r="FG122" s="138"/>
      <c r="FH122" s="138"/>
      <c r="FI122" s="138"/>
      <c r="FJ122" s="138"/>
      <c r="FK122" s="138"/>
      <c r="FL122" s="138"/>
      <c r="FM122" s="138"/>
      <c r="FN122" s="138"/>
      <c r="FO122" s="138"/>
      <c r="FP122" s="138"/>
      <c r="FQ122" s="138"/>
      <c r="FR122" s="138"/>
      <c r="FS122" s="138"/>
      <c r="FT122" s="138"/>
      <c r="FU122" s="138"/>
      <c r="FV122" s="138"/>
      <c r="FW122" s="138"/>
      <c r="FX122" s="138"/>
      <c r="FY122" s="138"/>
      <c r="FZ122" s="138"/>
      <c r="GA122" s="138"/>
      <c r="GB122" s="138"/>
      <c r="GC122" s="138"/>
      <c r="GD122" s="138"/>
      <c r="GE122" s="138"/>
      <c r="GF122" s="138"/>
      <c r="GG122" s="138"/>
      <c r="GH122" s="138"/>
      <c r="GI122" s="138"/>
      <c r="GJ122" s="138"/>
      <c r="GK122" s="138"/>
      <c r="GL122" s="138"/>
      <c r="GM122" s="138"/>
      <c r="GN122" s="138"/>
      <c r="GO122" s="138"/>
      <c r="GP122" s="138"/>
      <c r="GQ122" s="138"/>
      <c r="GR122" s="138"/>
      <c r="GS122" s="138"/>
      <c r="GT122" s="138"/>
      <c r="GU122" s="138"/>
      <c r="GV122" s="138"/>
      <c r="GW122" s="138"/>
      <c r="GX122" s="138"/>
      <c r="GY122" s="138"/>
      <c r="GZ122" s="138"/>
      <c r="HA122" s="138"/>
      <c r="HB122" s="138"/>
      <c r="HC122" s="138"/>
      <c r="HD122" s="138"/>
      <c r="HE122" s="138"/>
      <c r="HF122" s="138"/>
    </row>
    <row r="123" ht="14.25" spans="1:214">
      <c r="A123" s="138"/>
      <c r="B123" s="139"/>
      <c r="C123" s="138"/>
      <c r="D123" s="138"/>
      <c r="E123" s="138"/>
      <c r="F123" s="138"/>
      <c r="G123" s="138"/>
      <c r="H123" s="140"/>
      <c r="I123" s="140"/>
      <c r="J123" s="138"/>
      <c r="K123" s="138"/>
      <c r="L123" s="32"/>
      <c r="M123" s="32"/>
      <c r="N123" s="14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  <c r="CY123" s="138"/>
      <c r="CZ123" s="138"/>
      <c r="DA123" s="138"/>
      <c r="DB123" s="138"/>
      <c r="DC123" s="138"/>
      <c r="DD123" s="138"/>
      <c r="DE123" s="138"/>
      <c r="DF123" s="138"/>
      <c r="DG123" s="138"/>
      <c r="DH123" s="138"/>
      <c r="DI123" s="138"/>
      <c r="DJ123" s="138"/>
      <c r="DK123" s="138"/>
      <c r="DL123" s="138"/>
      <c r="DM123" s="138"/>
      <c r="DN123" s="138"/>
      <c r="DO123" s="138"/>
      <c r="DP123" s="138"/>
      <c r="DQ123" s="138"/>
      <c r="DR123" s="138"/>
      <c r="DS123" s="138"/>
      <c r="DT123" s="138"/>
      <c r="DU123" s="138"/>
      <c r="DV123" s="138"/>
      <c r="DW123" s="138"/>
      <c r="DX123" s="138"/>
      <c r="DY123" s="138"/>
      <c r="DZ123" s="138"/>
      <c r="EA123" s="138"/>
      <c r="EB123" s="138"/>
      <c r="EC123" s="138"/>
      <c r="ED123" s="138"/>
      <c r="EE123" s="138"/>
      <c r="EF123" s="138"/>
      <c r="EG123" s="138"/>
      <c r="EH123" s="138"/>
      <c r="EI123" s="138"/>
      <c r="EJ123" s="138"/>
      <c r="EK123" s="138"/>
      <c r="EL123" s="138"/>
      <c r="EM123" s="138"/>
      <c r="EN123" s="138"/>
      <c r="EO123" s="138"/>
      <c r="EP123" s="138"/>
      <c r="EQ123" s="138"/>
      <c r="ER123" s="138"/>
      <c r="ES123" s="138"/>
      <c r="ET123" s="138"/>
      <c r="EU123" s="138"/>
      <c r="EV123" s="138"/>
      <c r="EW123" s="138"/>
      <c r="EX123" s="138"/>
      <c r="EY123" s="138"/>
      <c r="EZ123" s="138"/>
      <c r="FA123" s="138"/>
      <c r="FB123" s="138"/>
      <c r="FC123" s="138"/>
      <c r="FD123" s="138"/>
      <c r="FE123" s="138"/>
      <c r="FF123" s="138"/>
      <c r="FG123" s="138"/>
      <c r="FH123" s="138"/>
      <c r="FI123" s="138"/>
      <c r="FJ123" s="138"/>
      <c r="FK123" s="138"/>
      <c r="FL123" s="138"/>
      <c r="FM123" s="138"/>
      <c r="FN123" s="138"/>
      <c r="FO123" s="138"/>
      <c r="FP123" s="138"/>
      <c r="FQ123" s="138"/>
      <c r="FR123" s="138"/>
      <c r="FS123" s="138"/>
      <c r="FT123" s="138"/>
      <c r="FU123" s="138"/>
      <c r="FV123" s="138"/>
      <c r="FW123" s="138"/>
      <c r="FX123" s="138"/>
      <c r="FY123" s="138"/>
      <c r="FZ123" s="138"/>
      <c r="GA123" s="138"/>
      <c r="GB123" s="138"/>
      <c r="GC123" s="138"/>
      <c r="GD123" s="138"/>
      <c r="GE123" s="138"/>
      <c r="GF123" s="138"/>
      <c r="GG123" s="138"/>
      <c r="GH123" s="138"/>
      <c r="GI123" s="138"/>
      <c r="GJ123" s="138"/>
      <c r="GK123" s="138"/>
      <c r="GL123" s="138"/>
      <c r="GM123" s="138"/>
      <c r="GN123" s="138"/>
      <c r="GO123" s="138"/>
      <c r="GP123" s="138"/>
      <c r="GQ123" s="138"/>
      <c r="GR123" s="138"/>
      <c r="GS123" s="138"/>
      <c r="GT123" s="138"/>
      <c r="GU123" s="138"/>
      <c r="GV123" s="138"/>
      <c r="GW123" s="138"/>
      <c r="GX123" s="138"/>
      <c r="GY123" s="138"/>
      <c r="GZ123" s="138"/>
      <c r="HA123" s="138"/>
      <c r="HB123" s="138"/>
      <c r="HC123" s="138"/>
      <c r="HD123" s="138"/>
      <c r="HE123" s="138"/>
      <c r="HF123" s="138"/>
    </row>
    <row r="124" ht="14.25" spans="1:214">
      <c r="A124" s="138"/>
      <c r="B124" s="139"/>
      <c r="C124" s="138"/>
      <c r="D124" s="138"/>
      <c r="E124" s="138"/>
      <c r="F124" s="138"/>
      <c r="G124" s="138"/>
      <c r="H124" s="140"/>
      <c r="I124" s="140"/>
      <c r="J124" s="138"/>
      <c r="K124" s="138"/>
      <c r="L124" s="32"/>
      <c r="M124" s="32"/>
      <c r="N124" s="14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  <c r="CY124" s="138"/>
      <c r="CZ124" s="138"/>
      <c r="DA124" s="138"/>
      <c r="DB124" s="138"/>
      <c r="DC124" s="138"/>
      <c r="DD124" s="138"/>
      <c r="DE124" s="138"/>
      <c r="DF124" s="138"/>
      <c r="DG124" s="138"/>
      <c r="DH124" s="138"/>
      <c r="DI124" s="138"/>
      <c r="DJ124" s="138"/>
      <c r="DK124" s="138"/>
      <c r="DL124" s="138"/>
      <c r="DM124" s="138"/>
      <c r="DN124" s="138"/>
      <c r="DO124" s="138"/>
      <c r="DP124" s="138"/>
      <c r="DQ124" s="138"/>
      <c r="DR124" s="138"/>
      <c r="DS124" s="138"/>
      <c r="DT124" s="138"/>
      <c r="DU124" s="138"/>
      <c r="DV124" s="138"/>
      <c r="DW124" s="138"/>
      <c r="DX124" s="138"/>
      <c r="DY124" s="138"/>
      <c r="DZ124" s="138"/>
      <c r="EA124" s="138"/>
      <c r="EB124" s="138"/>
      <c r="EC124" s="138"/>
      <c r="ED124" s="138"/>
      <c r="EE124" s="138"/>
      <c r="EF124" s="138"/>
      <c r="EG124" s="138"/>
      <c r="EH124" s="138"/>
      <c r="EI124" s="138"/>
      <c r="EJ124" s="138"/>
      <c r="EK124" s="138"/>
      <c r="EL124" s="138"/>
      <c r="EM124" s="138"/>
      <c r="EN124" s="138"/>
      <c r="EO124" s="138"/>
      <c r="EP124" s="138"/>
      <c r="EQ124" s="138"/>
      <c r="ER124" s="138"/>
      <c r="ES124" s="138"/>
      <c r="ET124" s="138"/>
      <c r="EU124" s="138"/>
      <c r="EV124" s="138"/>
      <c r="EW124" s="138"/>
      <c r="EX124" s="138"/>
      <c r="EY124" s="138"/>
      <c r="EZ124" s="138"/>
      <c r="FA124" s="138"/>
      <c r="FB124" s="138"/>
      <c r="FC124" s="138"/>
      <c r="FD124" s="138"/>
      <c r="FE124" s="138"/>
      <c r="FF124" s="138"/>
      <c r="FG124" s="138"/>
      <c r="FH124" s="138"/>
      <c r="FI124" s="138"/>
      <c r="FJ124" s="138"/>
      <c r="FK124" s="138"/>
      <c r="FL124" s="138"/>
      <c r="FM124" s="138"/>
      <c r="FN124" s="138"/>
      <c r="FO124" s="138"/>
      <c r="FP124" s="138"/>
      <c r="FQ124" s="138"/>
      <c r="FR124" s="138"/>
      <c r="FS124" s="138"/>
      <c r="FT124" s="138"/>
      <c r="FU124" s="138"/>
      <c r="FV124" s="138"/>
      <c r="FW124" s="138"/>
      <c r="FX124" s="138"/>
      <c r="FY124" s="138"/>
      <c r="FZ124" s="138"/>
      <c r="GA124" s="138"/>
      <c r="GB124" s="138"/>
      <c r="GC124" s="138"/>
      <c r="GD124" s="138"/>
      <c r="GE124" s="138"/>
      <c r="GF124" s="138"/>
      <c r="GG124" s="138"/>
      <c r="GH124" s="138"/>
      <c r="GI124" s="138"/>
      <c r="GJ124" s="138"/>
      <c r="GK124" s="138"/>
      <c r="GL124" s="138"/>
      <c r="GM124" s="138"/>
      <c r="GN124" s="138"/>
      <c r="GO124" s="138"/>
      <c r="GP124" s="138"/>
      <c r="GQ124" s="138"/>
      <c r="GR124" s="138"/>
      <c r="GS124" s="138"/>
      <c r="GT124" s="138"/>
      <c r="GU124" s="138"/>
      <c r="GV124" s="138"/>
      <c r="GW124" s="138"/>
      <c r="GX124" s="138"/>
      <c r="GY124" s="138"/>
      <c r="GZ124" s="138"/>
      <c r="HA124" s="138"/>
      <c r="HB124" s="138"/>
      <c r="HC124" s="138"/>
      <c r="HD124" s="138"/>
      <c r="HE124" s="138"/>
      <c r="HF124" s="138"/>
    </row>
    <row r="125" ht="14.25" spans="1:214">
      <c r="A125" s="138"/>
      <c r="B125" s="139"/>
      <c r="C125" s="138"/>
      <c r="D125" s="138"/>
      <c r="E125" s="138"/>
      <c r="F125" s="138"/>
      <c r="G125" s="138"/>
      <c r="H125" s="140"/>
      <c r="I125" s="140"/>
      <c r="J125" s="138"/>
      <c r="K125" s="138"/>
      <c r="L125" s="32"/>
      <c r="M125" s="32"/>
      <c r="N125" s="14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  <c r="CM125" s="138"/>
      <c r="CN125" s="138"/>
      <c r="CO125" s="138"/>
      <c r="CP125" s="138"/>
      <c r="CQ125" s="138"/>
      <c r="CR125" s="138"/>
      <c r="CS125" s="138"/>
      <c r="CT125" s="138"/>
      <c r="CU125" s="138"/>
      <c r="CV125" s="138"/>
      <c r="CW125" s="138"/>
      <c r="CX125" s="138"/>
      <c r="CY125" s="138"/>
      <c r="CZ125" s="138"/>
      <c r="DA125" s="138"/>
      <c r="DB125" s="138"/>
      <c r="DC125" s="138"/>
      <c r="DD125" s="138"/>
      <c r="DE125" s="138"/>
      <c r="DF125" s="138"/>
      <c r="DG125" s="138"/>
      <c r="DH125" s="138"/>
      <c r="DI125" s="138"/>
      <c r="DJ125" s="138"/>
      <c r="DK125" s="138"/>
      <c r="DL125" s="138"/>
      <c r="DM125" s="138"/>
      <c r="DN125" s="138"/>
      <c r="DO125" s="138"/>
      <c r="DP125" s="138"/>
      <c r="DQ125" s="138"/>
      <c r="DR125" s="138"/>
      <c r="DS125" s="138"/>
      <c r="DT125" s="138"/>
      <c r="DU125" s="138"/>
      <c r="DV125" s="138"/>
      <c r="DW125" s="138"/>
      <c r="DX125" s="138"/>
      <c r="DY125" s="138"/>
      <c r="DZ125" s="138"/>
      <c r="EA125" s="138"/>
      <c r="EB125" s="138"/>
      <c r="EC125" s="138"/>
      <c r="ED125" s="138"/>
      <c r="EE125" s="138"/>
      <c r="EF125" s="138"/>
      <c r="EG125" s="138"/>
      <c r="EH125" s="138"/>
      <c r="EI125" s="138"/>
      <c r="EJ125" s="138"/>
      <c r="EK125" s="138"/>
      <c r="EL125" s="138"/>
      <c r="EM125" s="138"/>
      <c r="EN125" s="138"/>
      <c r="EO125" s="138"/>
      <c r="EP125" s="138"/>
      <c r="EQ125" s="138"/>
      <c r="ER125" s="138"/>
      <c r="ES125" s="138"/>
      <c r="ET125" s="138"/>
      <c r="EU125" s="138"/>
      <c r="EV125" s="138"/>
      <c r="EW125" s="138"/>
      <c r="EX125" s="138"/>
      <c r="EY125" s="138"/>
      <c r="EZ125" s="138"/>
      <c r="FA125" s="138"/>
      <c r="FB125" s="138"/>
      <c r="FC125" s="138"/>
      <c r="FD125" s="138"/>
      <c r="FE125" s="138"/>
      <c r="FF125" s="138"/>
      <c r="FG125" s="138"/>
      <c r="FH125" s="138"/>
      <c r="FI125" s="138"/>
      <c r="FJ125" s="138"/>
      <c r="FK125" s="138"/>
      <c r="FL125" s="138"/>
      <c r="FM125" s="138"/>
      <c r="FN125" s="138"/>
      <c r="FO125" s="138"/>
      <c r="FP125" s="138"/>
      <c r="FQ125" s="138"/>
      <c r="FR125" s="138"/>
      <c r="FS125" s="138"/>
      <c r="FT125" s="138"/>
      <c r="FU125" s="138"/>
      <c r="FV125" s="138"/>
      <c r="FW125" s="138"/>
      <c r="FX125" s="138"/>
      <c r="FY125" s="138"/>
      <c r="FZ125" s="138"/>
      <c r="GA125" s="138"/>
      <c r="GB125" s="138"/>
      <c r="GC125" s="138"/>
      <c r="GD125" s="138"/>
      <c r="GE125" s="138"/>
      <c r="GF125" s="138"/>
      <c r="GG125" s="138"/>
      <c r="GH125" s="138"/>
      <c r="GI125" s="138"/>
      <c r="GJ125" s="138"/>
      <c r="GK125" s="138"/>
      <c r="GL125" s="138"/>
      <c r="GM125" s="138"/>
      <c r="GN125" s="138"/>
      <c r="GO125" s="138"/>
      <c r="GP125" s="138"/>
      <c r="GQ125" s="138"/>
      <c r="GR125" s="138"/>
      <c r="GS125" s="138"/>
      <c r="GT125" s="138"/>
      <c r="GU125" s="138"/>
      <c r="GV125" s="138"/>
      <c r="GW125" s="138"/>
      <c r="GX125" s="138"/>
      <c r="GY125" s="138"/>
      <c r="GZ125" s="138"/>
      <c r="HA125" s="138"/>
      <c r="HB125" s="138"/>
      <c r="HC125" s="138"/>
      <c r="HD125" s="138"/>
      <c r="HE125" s="138"/>
      <c r="HF125" s="138"/>
    </row>
    <row r="126" ht="14.25" spans="1:214">
      <c r="A126" s="138"/>
      <c r="B126" s="139"/>
      <c r="C126" s="138"/>
      <c r="D126" s="138"/>
      <c r="E126" s="138"/>
      <c r="F126" s="138"/>
      <c r="G126" s="138"/>
      <c r="H126" s="140"/>
      <c r="I126" s="140"/>
      <c r="J126" s="138"/>
      <c r="K126" s="138"/>
      <c r="L126" s="32"/>
      <c r="M126" s="32"/>
      <c r="N126" s="14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P126" s="138"/>
      <c r="CQ126" s="138"/>
      <c r="CR126" s="138"/>
      <c r="CS126" s="138"/>
      <c r="CT126" s="138"/>
      <c r="CU126" s="138"/>
      <c r="CV126" s="138"/>
      <c r="CW126" s="138"/>
      <c r="CX126" s="138"/>
      <c r="CY126" s="138"/>
      <c r="CZ126" s="138"/>
      <c r="DA126" s="138"/>
      <c r="DB126" s="138"/>
      <c r="DC126" s="138"/>
      <c r="DD126" s="138"/>
      <c r="DE126" s="138"/>
      <c r="DF126" s="138"/>
      <c r="DG126" s="138"/>
      <c r="DH126" s="138"/>
      <c r="DI126" s="138"/>
      <c r="DJ126" s="138"/>
      <c r="DK126" s="138"/>
      <c r="DL126" s="138"/>
      <c r="DM126" s="138"/>
      <c r="DN126" s="138"/>
      <c r="DO126" s="138"/>
      <c r="DP126" s="138"/>
      <c r="DQ126" s="138"/>
      <c r="DR126" s="138"/>
      <c r="DS126" s="138"/>
      <c r="DT126" s="138"/>
      <c r="DU126" s="138"/>
      <c r="DV126" s="138"/>
      <c r="DW126" s="138"/>
      <c r="DX126" s="138"/>
      <c r="DY126" s="138"/>
      <c r="DZ126" s="138"/>
      <c r="EA126" s="138"/>
      <c r="EB126" s="138"/>
      <c r="EC126" s="138"/>
      <c r="ED126" s="138"/>
      <c r="EE126" s="138"/>
      <c r="EF126" s="138"/>
      <c r="EG126" s="138"/>
      <c r="EH126" s="138"/>
      <c r="EI126" s="138"/>
      <c r="EJ126" s="138"/>
      <c r="EK126" s="138"/>
      <c r="EL126" s="138"/>
      <c r="EM126" s="138"/>
      <c r="EN126" s="138"/>
      <c r="EO126" s="138"/>
      <c r="EP126" s="138"/>
      <c r="EQ126" s="138"/>
      <c r="ER126" s="138"/>
      <c r="ES126" s="138"/>
      <c r="ET126" s="138"/>
      <c r="EU126" s="138"/>
      <c r="EV126" s="138"/>
      <c r="EW126" s="138"/>
      <c r="EX126" s="138"/>
      <c r="EY126" s="138"/>
      <c r="EZ126" s="138"/>
      <c r="FA126" s="138"/>
      <c r="FB126" s="138"/>
      <c r="FC126" s="138"/>
      <c r="FD126" s="138"/>
      <c r="FE126" s="138"/>
      <c r="FF126" s="138"/>
      <c r="FG126" s="138"/>
      <c r="FH126" s="138"/>
      <c r="FI126" s="138"/>
      <c r="FJ126" s="138"/>
      <c r="FK126" s="138"/>
      <c r="FL126" s="138"/>
      <c r="FM126" s="138"/>
      <c r="FN126" s="138"/>
      <c r="FO126" s="138"/>
      <c r="FP126" s="138"/>
      <c r="FQ126" s="138"/>
      <c r="FR126" s="138"/>
      <c r="FS126" s="138"/>
      <c r="FT126" s="138"/>
      <c r="FU126" s="138"/>
      <c r="FV126" s="138"/>
      <c r="FW126" s="138"/>
      <c r="FX126" s="138"/>
      <c r="FY126" s="138"/>
      <c r="FZ126" s="138"/>
      <c r="GA126" s="138"/>
      <c r="GB126" s="138"/>
      <c r="GC126" s="138"/>
      <c r="GD126" s="138"/>
      <c r="GE126" s="138"/>
      <c r="GF126" s="138"/>
      <c r="GG126" s="138"/>
      <c r="GH126" s="138"/>
      <c r="GI126" s="138"/>
      <c r="GJ126" s="138"/>
      <c r="GK126" s="138"/>
      <c r="GL126" s="138"/>
      <c r="GM126" s="138"/>
      <c r="GN126" s="138"/>
      <c r="GO126" s="138"/>
      <c r="GP126" s="138"/>
      <c r="GQ126" s="138"/>
      <c r="GR126" s="138"/>
      <c r="GS126" s="138"/>
      <c r="GT126" s="138"/>
      <c r="GU126" s="138"/>
      <c r="GV126" s="138"/>
      <c r="GW126" s="138"/>
      <c r="GX126" s="138"/>
      <c r="GY126" s="138"/>
      <c r="GZ126" s="138"/>
      <c r="HA126" s="138"/>
      <c r="HB126" s="138"/>
      <c r="HC126" s="138"/>
      <c r="HD126" s="138"/>
      <c r="HE126" s="138"/>
      <c r="HF126" s="138"/>
    </row>
    <row r="127" ht="14.25" spans="1:214">
      <c r="A127" s="138"/>
      <c r="B127" s="139"/>
      <c r="C127" s="138"/>
      <c r="D127" s="138"/>
      <c r="E127" s="138"/>
      <c r="F127" s="138"/>
      <c r="G127" s="138"/>
      <c r="H127" s="140"/>
      <c r="I127" s="140"/>
      <c r="J127" s="138"/>
      <c r="K127" s="138"/>
      <c r="L127" s="32"/>
      <c r="M127" s="32"/>
      <c r="N127" s="14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  <c r="CM127" s="138"/>
      <c r="CN127" s="138"/>
      <c r="CO127" s="138"/>
      <c r="CP127" s="138"/>
      <c r="CQ127" s="138"/>
      <c r="CR127" s="138"/>
      <c r="CS127" s="138"/>
      <c r="CT127" s="138"/>
      <c r="CU127" s="138"/>
      <c r="CV127" s="138"/>
      <c r="CW127" s="138"/>
      <c r="CX127" s="138"/>
      <c r="CY127" s="138"/>
      <c r="CZ127" s="138"/>
      <c r="DA127" s="138"/>
      <c r="DB127" s="138"/>
      <c r="DC127" s="138"/>
      <c r="DD127" s="138"/>
      <c r="DE127" s="138"/>
      <c r="DF127" s="138"/>
      <c r="DG127" s="138"/>
      <c r="DH127" s="138"/>
      <c r="DI127" s="138"/>
      <c r="DJ127" s="138"/>
      <c r="DK127" s="138"/>
      <c r="DL127" s="138"/>
      <c r="DM127" s="138"/>
      <c r="DN127" s="138"/>
      <c r="DO127" s="138"/>
      <c r="DP127" s="138"/>
      <c r="DQ127" s="138"/>
      <c r="DR127" s="138"/>
      <c r="DS127" s="138"/>
      <c r="DT127" s="138"/>
      <c r="DU127" s="138"/>
      <c r="DV127" s="138"/>
      <c r="DW127" s="138"/>
      <c r="DX127" s="138"/>
      <c r="DY127" s="138"/>
      <c r="DZ127" s="138"/>
      <c r="EA127" s="138"/>
      <c r="EB127" s="138"/>
      <c r="EC127" s="138"/>
      <c r="ED127" s="138"/>
      <c r="EE127" s="138"/>
      <c r="EF127" s="138"/>
      <c r="EG127" s="138"/>
      <c r="EH127" s="138"/>
      <c r="EI127" s="138"/>
      <c r="EJ127" s="138"/>
      <c r="EK127" s="138"/>
      <c r="EL127" s="138"/>
      <c r="EM127" s="138"/>
      <c r="EN127" s="138"/>
      <c r="EO127" s="138"/>
      <c r="EP127" s="138"/>
      <c r="EQ127" s="138"/>
      <c r="ER127" s="138"/>
      <c r="ES127" s="138"/>
      <c r="ET127" s="138"/>
      <c r="EU127" s="138"/>
      <c r="EV127" s="138"/>
      <c r="EW127" s="138"/>
      <c r="EX127" s="138"/>
      <c r="EY127" s="138"/>
      <c r="EZ127" s="138"/>
      <c r="FA127" s="138"/>
      <c r="FB127" s="138"/>
      <c r="FC127" s="138"/>
      <c r="FD127" s="138"/>
      <c r="FE127" s="138"/>
      <c r="FF127" s="138"/>
      <c r="FG127" s="138"/>
      <c r="FH127" s="138"/>
      <c r="FI127" s="138"/>
      <c r="FJ127" s="138"/>
      <c r="FK127" s="138"/>
      <c r="FL127" s="138"/>
      <c r="FM127" s="138"/>
      <c r="FN127" s="138"/>
      <c r="FO127" s="138"/>
      <c r="FP127" s="138"/>
      <c r="FQ127" s="138"/>
      <c r="FR127" s="138"/>
      <c r="FS127" s="138"/>
      <c r="FT127" s="138"/>
      <c r="FU127" s="138"/>
      <c r="FV127" s="138"/>
      <c r="FW127" s="138"/>
      <c r="FX127" s="138"/>
      <c r="FY127" s="138"/>
      <c r="FZ127" s="138"/>
      <c r="GA127" s="138"/>
      <c r="GB127" s="138"/>
      <c r="GC127" s="138"/>
      <c r="GD127" s="138"/>
      <c r="GE127" s="138"/>
      <c r="GF127" s="138"/>
      <c r="GG127" s="138"/>
      <c r="GH127" s="138"/>
      <c r="GI127" s="138"/>
      <c r="GJ127" s="138"/>
      <c r="GK127" s="138"/>
      <c r="GL127" s="138"/>
      <c r="GM127" s="138"/>
      <c r="GN127" s="138"/>
      <c r="GO127" s="138"/>
      <c r="GP127" s="138"/>
      <c r="GQ127" s="138"/>
      <c r="GR127" s="138"/>
      <c r="GS127" s="138"/>
      <c r="GT127" s="138"/>
      <c r="GU127" s="138"/>
      <c r="GV127" s="138"/>
      <c r="GW127" s="138"/>
      <c r="GX127" s="138"/>
      <c r="GY127" s="138"/>
      <c r="GZ127" s="138"/>
      <c r="HA127" s="138"/>
      <c r="HB127" s="138"/>
      <c r="HC127" s="138"/>
      <c r="HD127" s="138"/>
      <c r="HE127" s="138"/>
      <c r="HF127" s="138"/>
    </row>
    <row r="128" ht="14.25" spans="1:214">
      <c r="A128" s="138"/>
      <c r="B128" s="139"/>
      <c r="C128" s="138"/>
      <c r="D128" s="138"/>
      <c r="E128" s="138"/>
      <c r="F128" s="138"/>
      <c r="G128" s="138"/>
      <c r="H128" s="140"/>
      <c r="I128" s="140"/>
      <c r="J128" s="138"/>
      <c r="K128" s="138"/>
      <c r="L128" s="32"/>
      <c r="M128" s="32"/>
      <c r="N128" s="14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8"/>
      <c r="CO128" s="138"/>
      <c r="CP128" s="138"/>
      <c r="CQ128" s="138"/>
      <c r="CR128" s="138"/>
      <c r="CS128" s="138"/>
      <c r="CT128" s="138"/>
      <c r="CU128" s="138"/>
      <c r="CV128" s="138"/>
      <c r="CW128" s="138"/>
      <c r="CX128" s="138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8"/>
      <c r="DL128" s="138"/>
      <c r="DM128" s="138"/>
      <c r="DN128" s="138"/>
      <c r="DO128" s="138"/>
      <c r="DP128" s="138"/>
      <c r="DQ128" s="138"/>
      <c r="DR128" s="138"/>
      <c r="DS128" s="138"/>
      <c r="DT128" s="138"/>
      <c r="DU128" s="138"/>
      <c r="DV128" s="138"/>
      <c r="DW128" s="138"/>
      <c r="DX128" s="138"/>
      <c r="DY128" s="138"/>
      <c r="DZ128" s="138"/>
      <c r="EA128" s="138"/>
      <c r="EB128" s="138"/>
      <c r="EC128" s="138"/>
      <c r="ED128" s="138"/>
      <c r="EE128" s="138"/>
      <c r="EF128" s="138"/>
      <c r="EG128" s="138"/>
      <c r="EH128" s="138"/>
      <c r="EI128" s="138"/>
      <c r="EJ128" s="138"/>
      <c r="EK128" s="138"/>
      <c r="EL128" s="138"/>
      <c r="EM128" s="138"/>
      <c r="EN128" s="138"/>
      <c r="EO128" s="138"/>
      <c r="EP128" s="138"/>
      <c r="EQ128" s="138"/>
      <c r="ER128" s="138"/>
      <c r="ES128" s="138"/>
      <c r="ET128" s="138"/>
      <c r="EU128" s="138"/>
      <c r="EV128" s="138"/>
      <c r="EW128" s="138"/>
      <c r="EX128" s="138"/>
      <c r="EY128" s="138"/>
      <c r="EZ128" s="138"/>
      <c r="FA128" s="138"/>
      <c r="FB128" s="138"/>
      <c r="FC128" s="138"/>
      <c r="FD128" s="138"/>
      <c r="FE128" s="138"/>
      <c r="FF128" s="138"/>
      <c r="FG128" s="138"/>
      <c r="FH128" s="138"/>
      <c r="FI128" s="138"/>
      <c r="FJ128" s="138"/>
      <c r="FK128" s="138"/>
      <c r="FL128" s="138"/>
      <c r="FM128" s="138"/>
      <c r="FN128" s="138"/>
      <c r="FO128" s="138"/>
      <c r="FP128" s="138"/>
      <c r="FQ128" s="138"/>
      <c r="FR128" s="138"/>
      <c r="FS128" s="138"/>
      <c r="FT128" s="138"/>
      <c r="FU128" s="138"/>
      <c r="FV128" s="138"/>
      <c r="FW128" s="138"/>
      <c r="FX128" s="138"/>
      <c r="FY128" s="138"/>
      <c r="FZ128" s="138"/>
      <c r="GA128" s="138"/>
      <c r="GB128" s="138"/>
      <c r="GC128" s="138"/>
      <c r="GD128" s="138"/>
      <c r="GE128" s="138"/>
      <c r="GF128" s="138"/>
      <c r="GG128" s="138"/>
      <c r="GH128" s="138"/>
      <c r="GI128" s="138"/>
      <c r="GJ128" s="138"/>
      <c r="GK128" s="138"/>
      <c r="GL128" s="138"/>
      <c r="GM128" s="138"/>
      <c r="GN128" s="138"/>
      <c r="GO128" s="138"/>
      <c r="GP128" s="138"/>
      <c r="GQ128" s="138"/>
      <c r="GR128" s="138"/>
      <c r="GS128" s="138"/>
      <c r="GT128" s="138"/>
      <c r="GU128" s="138"/>
      <c r="GV128" s="138"/>
      <c r="GW128" s="138"/>
      <c r="GX128" s="138"/>
      <c r="GY128" s="138"/>
      <c r="GZ128" s="138"/>
      <c r="HA128" s="138"/>
      <c r="HB128" s="138"/>
      <c r="HC128" s="138"/>
      <c r="HD128" s="138"/>
      <c r="HE128" s="138"/>
      <c r="HF128" s="138"/>
    </row>
    <row r="129" ht="14.25" spans="1:214">
      <c r="A129" s="138"/>
      <c r="B129" s="139"/>
      <c r="C129" s="138"/>
      <c r="D129" s="138"/>
      <c r="E129" s="138"/>
      <c r="F129" s="138"/>
      <c r="G129" s="138"/>
      <c r="H129" s="140"/>
      <c r="I129" s="140"/>
      <c r="J129" s="138"/>
      <c r="K129" s="138"/>
      <c r="L129" s="32"/>
      <c r="M129" s="32"/>
      <c r="N129" s="14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8"/>
      <c r="CO129" s="138"/>
      <c r="CP129" s="138"/>
      <c r="CQ129" s="138"/>
      <c r="CR129" s="138"/>
      <c r="CS129" s="138"/>
      <c r="CT129" s="138"/>
      <c r="CU129" s="138"/>
      <c r="CV129" s="138"/>
      <c r="CW129" s="138"/>
      <c r="CX129" s="138"/>
      <c r="CY129" s="138"/>
      <c r="CZ129" s="138"/>
      <c r="DA129" s="138"/>
      <c r="DB129" s="138"/>
      <c r="DC129" s="138"/>
      <c r="DD129" s="138"/>
      <c r="DE129" s="138"/>
      <c r="DF129" s="138"/>
      <c r="DG129" s="138"/>
      <c r="DH129" s="138"/>
      <c r="DI129" s="138"/>
      <c r="DJ129" s="138"/>
      <c r="DK129" s="138"/>
      <c r="DL129" s="138"/>
      <c r="DM129" s="138"/>
      <c r="DN129" s="138"/>
      <c r="DO129" s="138"/>
      <c r="DP129" s="138"/>
      <c r="DQ129" s="138"/>
      <c r="DR129" s="138"/>
      <c r="DS129" s="138"/>
      <c r="DT129" s="138"/>
      <c r="DU129" s="138"/>
      <c r="DV129" s="138"/>
      <c r="DW129" s="138"/>
      <c r="DX129" s="138"/>
      <c r="DY129" s="138"/>
      <c r="DZ129" s="138"/>
      <c r="EA129" s="138"/>
      <c r="EB129" s="138"/>
      <c r="EC129" s="138"/>
      <c r="ED129" s="138"/>
      <c r="EE129" s="138"/>
      <c r="EF129" s="138"/>
      <c r="EG129" s="138"/>
      <c r="EH129" s="138"/>
      <c r="EI129" s="138"/>
      <c r="EJ129" s="138"/>
      <c r="EK129" s="138"/>
      <c r="EL129" s="138"/>
      <c r="EM129" s="138"/>
      <c r="EN129" s="138"/>
      <c r="EO129" s="138"/>
      <c r="EP129" s="138"/>
      <c r="EQ129" s="138"/>
      <c r="ER129" s="138"/>
      <c r="ES129" s="138"/>
      <c r="ET129" s="138"/>
      <c r="EU129" s="138"/>
      <c r="EV129" s="138"/>
      <c r="EW129" s="138"/>
      <c r="EX129" s="138"/>
      <c r="EY129" s="138"/>
      <c r="EZ129" s="138"/>
      <c r="FA129" s="138"/>
      <c r="FB129" s="138"/>
      <c r="FC129" s="138"/>
      <c r="FD129" s="138"/>
      <c r="FE129" s="138"/>
      <c r="FF129" s="138"/>
      <c r="FG129" s="138"/>
      <c r="FH129" s="138"/>
      <c r="FI129" s="138"/>
      <c r="FJ129" s="138"/>
      <c r="FK129" s="138"/>
      <c r="FL129" s="138"/>
      <c r="FM129" s="138"/>
      <c r="FN129" s="138"/>
      <c r="FO129" s="138"/>
      <c r="FP129" s="138"/>
      <c r="FQ129" s="138"/>
      <c r="FR129" s="138"/>
      <c r="FS129" s="138"/>
      <c r="FT129" s="138"/>
      <c r="FU129" s="138"/>
      <c r="FV129" s="138"/>
      <c r="FW129" s="138"/>
      <c r="FX129" s="138"/>
      <c r="FY129" s="138"/>
      <c r="FZ129" s="138"/>
      <c r="GA129" s="138"/>
      <c r="GB129" s="138"/>
      <c r="GC129" s="138"/>
      <c r="GD129" s="138"/>
      <c r="GE129" s="138"/>
      <c r="GF129" s="138"/>
      <c r="GG129" s="138"/>
      <c r="GH129" s="138"/>
      <c r="GI129" s="138"/>
      <c r="GJ129" s="138"/>
      <c r="GK129" s="138"/>
      <c r="GL129" s="138"/>
      <c r="GM129" s="138"/>
      <c r="GN129" s="138"/>
      <c r="GO129" s="138"/>
      <c r="GP129" s="138"/>
      <c r="GQ129" s="138"/>
      <c r="GR129" s="138"/>
      <c r="GS129" s="138"/>
      <c r="GT129" s="138"/>
      <c r="GU129" s="138"/>
      <c r="GV129" s="138"/>
      <c r="GW129" s="138"/>
      <c r="GX129" s="138"/>
      <c r="GY129" s="138"/>
      <c r="GZ129" s="138"/>
      <c r="HA129" s="138"/>
      <c r="HB129" s="138"/>
      <c r="HC129" s="138"/>
      <c r="HD129" s="138"/>
      <c r="HE129" s="138"/>
      <c r="HF129" s="138"/>
    </row>
    <row r="130" ht="14.25" spans="1:214">
      <c r="A130" s="138"/>
      <c r="B130" s="139"/>
      <c r="C130" s="138"/>
      <c r="D130" s="138"/>
      <c r="E130" s="138"/>
      <c r="F130" s="138"/>
      <c r="G130" s="138"/>
      <c r="H130" s="140"/>
      <c r="I130" s="140"/>
      <c r="J130" s="138"/>
      <c r="K130" s="138"/>
      <c r="L130" s="32"/>
      <c r="M130" s="32"/>
      <c r="N130" s="14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8"/>
      <c r="DL130" s="138"/>
      <c r="DM130" s="138"/>
      <c r="DN130" s="138"/>
      <c r="DO130" s="138"/>
      <c r="DP130" s="138"/>
      <c r="DQ130" s="138"/>
      <c r="DR130" s="138"/>
      <c r="DS130" s="138"/>
      <c r="DT130" s="138"/>
      <c r="DU130" s="138"/>
      <c r="DV130" s="138"/>
      <c r="DW130" s="138"/>
      <c r="DX130" s="138"/>
      <c r="DY130" s="138"/>
      <c r="DZ130" s="138"/>
      <c r="EA130" s="138"/>
      <c r="EB130" s="138"/>
      <c r="EC130" s="138"/>
      <c r="ED130" s="138"/>
      <c r="EE130" s="138"/>
      <c r="EF130" s="138"/>
      <c r="EG130" s="138"/>
      <c r="EH130" s="138"/>
      <c r="EI130" s="138"/>
      <c r="EJ130" s="138"/>
      <c r="EK130" s="138"/>
      <c r="EL130" s="138"/>
      <c r="EM130" s="138"/>
      <c r="EN130" s="138"/>
      <c r="EO130" s="138"/>
      <c r="EP130" s="138"/>
      <c r="EQ130" s="138"/>
      <c r="ER130" s="138"/>
      <c r="ES130" s="138"/>
      <c r="ET130" s="138"/>
      <c r="EU130" s="138"/>
      <c r="EV130" s="138"/>
      <c r="EW130" s="138"/>
      <c r="EX130" s="138"/>
      <c r="EY130" s="138"/>
      <c r="EZ130" s="138"/>
      <c r="FA130" s="138"/>
      <c r="FB130" s="138"/>
      <c r="FC130" s="138"/>
      <c r="FD130" s="138"/>
      <c r="FE130" s="138"/>
      <c r="FF130" s="138"/>
      <c r="FG130" s="138"/>
      <c r="FH130" s="138"/>
      <c r="FI130" s="138"/>
      <c r="FJ130" s="138"/>
      <c r="FK130" s="138"/>
      <c r="FL130" s="138"/>
      <c r="FM130" s="138"/>
      <c r="FN130" s="138"/>
      <c r="FO130" s="138"/>
      <c r="FP130" s="138"/>
      <c r="FQ130" s="138"/>
      <c r="FR130" s="138"/>
      <c r="FS130" s="138"/>
      <c r="FT130" s="138"/>
      <c r="FU130" s="138"/>
      <c r="FV130" s="138"/>
      <c r="FW130" s="138"/>
      <c r="FX130" s="138"/>
      <c r="FY130" s="138"/>
      <c r="FZ130" s="138"/>
      <c r="GA130" s="138"/>
      <c r="GB130" s="138"/>
      <c r="GC130" s="138"/>
      <c r="GD130" s="138"/>
      <c r="GE130" s="138"/>
      <c r="GF130" s="138"/>
      <c r="GG130" s="138"/>
      <c r="GH130" s="138"/>
      <c r="GI130" s="138"/>
      <c r="GJ130" s="138"/>
      <c r="GK130" s="138"/>
      <c r="GL130" s="138"/>
      <c r="GM130" s="138"/>
      <c r="GN130" s="138"/>
      <c r="GO130" s="138"/>
      <c r="GP130" s="138"/>
      <c r="GQ130" s="138"/>
      <c r="GR130" s="138"/>
      <c r="GS130" s="138"/>
      <c r="GT130" s="138"/>
      <c r="GU130" s="138"/>
      <c r="GV130" s="138"/>
      <c r="GW130" s="138"/>
      <c r="GX130" s="138"/>
      <c r="GY130" s="138"/>
      <c r="GZ130" s="138"/>
      <c r="HA130" s="138"/>
      <c r="HB130" s="138"/>
      <c r="HC130" s="138"/>
      <c r="HD130" s="138"/>
      <c r="HE130" s="138"/>
      <c r="HF130" s="138"/>
    </row>
    <row r="131" ht="14.25" spans="1:214">
      <c r="A131" s="138"/>
      <c r="B131" s="139"/>
      <c r="C131" s="138"/>
      <c r="D131" s="138"/>
      <c r="E131" s="138"/>
      <c r="F131" s="138"/>
      <c r="G131" s="138"/>
      <c r="H131" s="140"/>
      <c r="I131" s="140"/>
      <c r="J131" s="138"/>
      <c r="K131" s="138"/>
      <c r="L131" s="32"/>
      <c r="M131" s="32"/>
      <c r="N131" s="14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8"/>
      <c r="CO131" s="138"/>
      <c r="CP131" s="138"/>
      <c r="CQ131" s="138"/>
      <c r="CR131" s="138"/>
      <c r="CS131" s="138"/>
      <c r="CT131" s="138"/>
      <c r="CU131" s="138"/>
      <c r="CV131" s="138"/>
      <c r="CW131" s="138"/>
      <c r="CX131" s="138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8"/>
      <c r="DL131" s="138"/>
      <c r="DM131" s="138"/>
      <c r="DN131" s="138"/>
      <c r="DO131" s="138"/>
      <c r="DP131" s="138"/>
      <c r="DQ131" s="138"/>
      <c r="DR131" s="138"/>
      <c r="DS131" s="138"/>
      <c r="DT131" s="138"/>
      <c r="DU131" s="138"/>
      <c r="DV131" s="138"/>
      <c r="DW131" s="138"/>
      <c r="DX131" s="138"/>
      <c r="DY131" s="138"/>
      <c r="DZ131" s="138"/>
      <c r="EA131" s="138"/>
      <c r="EB131" s="138"/>
      <c r="EC131" s="138"/>
      <c r="ED131" s="138"/>
      <c r="EE131" s="138"/>
      <c r="EF131" s="138"/>
      <c r="EG131" s="138"/>
      <c r="EH131" s="138"/>
      <c r="EI131" s="138"/>
      <c r="EJ131" s="138"/>
      <c r="EK131" s="138"/>
      <c r="EL131" s="138"/>
      <c r="EM131" s="138"/>
      <c r="EN131" s="138"/>
      <c r="EO131" s="138"/>
      <c r="EP131" s="138"/>
      <c r="EQ131" s="138"/>
      <c r="ER131" s="138"/>
      <c r="ES131" s="138"/>
      <c r="ET131" s="138"/>
      <c r="EU131" s="138"/>
      <c r="EV131" s="138"/>
      <c r="EW131" s="138"/>
      <c r="EX131" s="138"/>
      <c r="EY131" s="138"/>
      <c r="EZ131" s="138"/>
      <c r="FA131" s="138"/>
      <c r="FB131" s="138"/>
      <c r="FC131" s="138"/>
      <c r="FD131" s="138"/>
      <c r="FE131" s="138"/>
      <c r="FF131" s="138"/>
      <c r="FG131" s="138"/>
      <c r="FH131" s="138"/>
      <c r="FI131" s="138"/>
      <c r="FJ131" s="138"/>
      <c r="FK131" s="138"/>
      <c r="FL131" s="138"/>
      <c r="FM131" s="138"/>
      <c r="FN131" s="138"/>
      <c r="FO131" s="138"/>
      <c r="FP131" s="138"/>
      <c r="FQ131" s="138"/>
      <c r="FR131" s="138"/>
      <c r="FS131" s="138"/>
      <c r="FT131" s="138"/>
      <c r="FU131" s="138"/>
      <c r="FV131" s="138"/>
      <c r="FW131" s="138"/>
      <c r="FX131" s="138"/>
      <c r="FY131" s="138"/>
      <c r="FZ131" s="138"/>
      <c r="GA131" s="138"/>
      <c r="GB131" s="138"/>
      <c r="GC131" s="138"/>
      <c r="GD131" s="138"/>
      <c r="GE131" s="138"/>
      <c r="GF131" s="138"/>
      <c r="GG131" s="138"/>
      <c r="GH131" s="138"/>
      <c r="GI131" s="138"/>
      <c r="GJ131" s="138"/>
      <c r="GK131" s="138"/>
      <c r="GL131" s="138"/>
      <c r="GM131" s="138"/>
      <c r="GN131" s="138"/>
      <c r="GO131" s="138"/>
      <c r="GP131" s="138"/>
      <c r="GQ131" s="138"/>
      <c r="GR131" s="138"/>
      <c r="GS131" s="138"/>
      <c r="GT131" s="138"/>
      <c r="GU131" s="138"/>
      <c r="GV131" s="138"/>
      <c r="GW131" s="138"/>
      <c r="GX131" s="138"/>
      <c r="GY131" s="138"/>
      <c r="GZ131" s="138"/>
      <c r="HA131" s="138"/>
      <c r="HB131" s="138"/>
      <c r="HC131" s="138"/>
      <c r="HD131" s="138"/>
      <c r="HE131" s="138"/>
      <c r="HF131" s="138"/>
    </row>
    <row r="132" ht="14.25" spans="1:214">
      <c r="A132" s="138"/>
      <c r="B132" s="139"/>
      <c r="C132" s="138"/>
      <c r="D132" s="138"/>
      <c r="E132" s="138"/>
      <c r="F132" s="138"/>
      <c r="G132" s="138"/>
      <c r="H132" s="140"/>
      <c r="I132" s="140"/>
      <c r="J132" s="138"/>
      <c r="K132" s="138"/>
      <c r="L132" s="32"/>
      <c r="M132" s="32"/>
      <c r="N132" s="14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8"/>
      <c r="CO132" s="138"/>
      <c r="CP132" s="138"/>
      <c r="CQ132" s="138"/>
      <c r="CR132" s="138"/>
      <c r="CS132" s="138"/>
      <c r="CT132" s="138"/>
      <c r="CU132" s="138"/>
      <c r="CV132" s="138"/>
      <c r="CW132" s="138"/>
      <c r="CX132" s="138"/>
      <c r="CY132" s="138"/>
      <c r="CZ132" s="138"/>
      <c r="DA132" s="138"/>
      <c r="DB132" s="138"/>
      <c r="DC132" s="138"/>
      <c r="DD132" s="138"/>
      <c r="DE132" s="138"/>
      <c r="DF132" s="138"/>
      <c r="DG132" s="138"/>
      <c r="DH132" s="138"/>
      <c r="DI132" s="138"/>
      <c r="DJ132" s="138"/>
      <c r="DK132" s="138"/>
      <c r="DL132" s="138"/>
      <c r="DM132" s="138"/>
      <c r="DN132" s="138"/>
      <c r="DO132" s="138"/>
      <c r="DP132" s="138"/>
      <c r="DQ132" s="138"/>
      <c r="DR132" s="138"/>
      <c r="DS132" s="138"/>
      <c r="DT132" s="138"/>
      <c r="DU132" s="138"/>
      <c r="DV132" s="138"/>
      <c r="DW132" s="138"/>
      <c r="DX132" s="138"/>
      <c r="DY132" s="138"/>
      <c r="DZ132" s="138"/>
      <c r="EA132" s="138"/>
      <c r="EB132" s="138"/>
      <c r="EC132" s="138"/>
      <c r="ED132" s="138"/>
      <c r="EE132" s="138"/>
      <c r="EF132" s="138"/>
      <c r="EG132" s="138"/>
      <c r="EH132" s="138"/>
      <c r="EI132" s="138"/>
      <c r="EJ132" s="138"/>
      <c r="EK132" s="138"/>
      <c r="EL132" s="138"/>
      <c r="EM132" s="138"/>
      <c r="EN132" s="138"/>
      <c r="EO132" s="138"/>
      <c r="EP132" s="138"/>
      <c r="EQ132" s="138"/>
      <c r="ER132" s="138"/>
      <c r="ES132" s="138"/>
      <c r="ET132" s="138"/>
      <c r="EU132" s="138"/>
      <c r="EV132" s="138"/>
      <c r="EW132" s="138"/>
      <c r="EX132" s="138"/>
      <c r="EY132" s="138"/>
      <c r="EZ132" s="138"/>
      <c r="FA132" s="138"/>
      <c r="FB132" s="138"/>
      <c r="FC132" s="138"/>
      <c r="FD132" s="138"/>
      <c r="FE132" s="138"/>
      <c r="FF132" s="138"/>
      <c r="FG132" s="138"/>
      <c r="FH132" s="138"/>
      <c r="FI132" s="138"/>
      <c r="FJ132" s="138"/>
      <c r="FK132" s="138"/>
      <c r="FL132" s="138"/>
      <c r="FM132" s="138"/>
      <c r="FN132" s="138"/>
      <c r="FO132" s="138"/>
      <c r="FP132" s="138"/>
      <c r="FQ132" s="138"/>
      <c r="FR132" s="138"/>
      <c r="FS132" s="138"/>
      <c r="FT132" s="138"/>
      <c r="FU132" s="138"/>
      <c r="FV132" s="138"/>
      <c r="FW132" s="138"/>
      <c r="FX132" s="138"/>
      <c r="FY132" s="138"/>
      <c r="FZ132" s="138"/>
      <c r="GA132" s="138"/>
      <c r="GB132" s="138"/>
      <c r="GC132" s="138"/>
      <c r="GD132" s="138"/>
      <c r="GE132" s="138"/>
      <c r="GF132" s="138"/>
      <c r="GG132" s="138"/>
      <c r="GH132" s="138"/>
      <c r="GI132" s="138"/>
      <c r="GJ132" s="138"/>
      <c r="GK132" s="138"/>
      <c r="GL132" s="138"/>
      <c r="GM132" s="138"/>
      <c r="GN132" s="138"/>
      <c r="GO132" s="138"/>
      <c r="GP132" s="138"/>
      <c r="GQ132" s="138"/>
      <c r="GR132" s="138"/>
      <c r="GS132" s="138"/>
      <c r="GT132" s="138"/>
      <c r="GU132" s="138"/>
      <c r="GV132" s="138"/>
      <c r="GW132" s="138"/>
      <c r="GX132" s="138"/>
      <c r="GY132" s="138"/>
      <c r="GZ132" s="138"/>
      <c r="HA132" s="138"/>
      <c r="HB132" s="138"/>
      <c r="HC132" s="138"/>
      <c r="HD132" s="138"/>
      <c r="HE132" s="138"/>
      <c r="HF132" s="138"/>
    </row>
    <row r="133" ht="14.25" spans="1:214">
      <c r="A133" s="138"/>
      <c r="B133" s="139"/>
      <c r="C133" s="138"/>
      <c r="D133" s="138"/>
      <c r="E133" s="138"/>
      <c r="F133" s="138"/>
      <c r="G133" s="138"/>
      <c r="H133" s="140"/>
      <c r="I133" s="140"/>
      <c r="J133" s="138"/>
      <c r="K133" s="138"/>
      <c r="L133" s="32"/>
      <c r="M133" s="32"/>
      <c r="N133" s="14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38"/>
      <c r="FA133" s="138"/>
      <c r="FB133" s="138"/>
      <c r="FC133" s="138"/>
      <c r="FD133" s="138"/>
      <c r="FE133" s="138"/>
      <c r="FF133" s="138"/>
      <c r="FG133" s="138"/>
      <c r="FH133" s="138"/>
      <c r="FI133" s="138"/>
      <c r="FJ133" s="138"/>
      <c r="FK133" s="138"/>
      <c r="FL133" s="138"/>
      <c r="FM133" s="138"/>
      <c r="FN133" s="138"/>
      <c r="FO133" s="138"/>
      <c r="FP133" s="138"/>
      <c r="FQ133" s="138"/>
      <c r="FR133" s="138"/>
      <c r="FS133" s="138"/>
      <c r="FT133" s="138"/>
      <c r="FU133" s="138"/>
      <c r="FV133" s="138"/>
      <c r="FW133" s="138"/>
      <c r="FX133" s="138"/>
      <c r="FY133" s="138"/>
      <c r="FZ133" s="138"/>
      <c r="GA133" s="138"/>
      <c r="GB133" s="138"/>
      <c r="GC133" s="138"/>
      <c r="GD133" s="138"/>
      <c r="GE133" s="138"/>
      <c r="GF133" s="138"/>
      <c r="GG133" s="138"/>
      <c r="GH133" s="138"/>
      <c r="GI133" s="138"/>
      <c r="GJ133" s="138"/>
      <c r="GK133" s="138"/>
      <c r="GL133" s="138"/>
      <c r="GM133" s="138"/>
      <c r="GN133" s="138"/>
      <c r="GO133" s="138"/>
      <c r="GP133" s="138"/>
      <c r="GQ133" s="138"/>
      <c r="GR133" s="138"/>
      <c r="GS133" s="138"/>
      <c r="GT133" s="138"/>
      <c r="GU133" s="138"/>
      <c r="GV133" s="138"/>
      <c r="GW133" s="138"/>
      <c r="GX133" s="138"/>
      <c r="GY133" s="138"/>
      <c r="GZ133" s="138"/>
      <c r="HA133" s="138"/>
      <c r="HB133" s="138"/>
      <c r="HC133" s="138"/>
      <c r="HD133" s="138"/>
      <c r="HE133" s="138"/>
      <c r="HF133" s="138"/>
    </row>
    <row r="134" ht="14.25" spans="1:214">
      <c r="A134" s="138"/>
      <c r="B134" s="139"/>
      <c r="C134" s="138"/>
      <c r="D134" s="138"/>
      <c r="E134" s="138"/>
      <c r="F134" s="138"/>
      <c r="G134" s="138"/>
      <c r="H134" s="140"/>
      <c r="I134" s="140"/>
      <c r="J134" s="138"/>
      <c r="K134" s="138"/>
      <c r="L134" s="32"/>
      <c r="M134" s="32"/>
      <c r="N134" s="14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8"/>
      <c r="DY134" s="138"/>
      <c r="DZ134" s="138"/>
      <c r="EA134" s="138"/>
      <c r="EB134" s="138"/>
      <c r="EC134" s="138"/>
      <c r="ED134" s="138"/>
      <c r="EE134" s="138"/>
      <c r="EF134" s="138"/>
      <c r="EG134" s="138"/>
      <c r="EH134" s="138"/>
      <c r="EI134" s="138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38"/>
      <c r="FP134" s="138"/>
      <c r="FQ134" s="138"/>
      <c r="FR134" s="138"/>
      <c r="FS134" s="138"/>
      <c r="FT134" s="138"/>
      <c r="FU134" s="138"/>
      <c r="FV134" s="138"/>
      <c r="FW134" s="138"/>
      <c r="FX134" s="138"/>
      <c r="FY134" s="138"/>
      <c r="FZ134" s="138"/>
      <c r="GA134" s="138"/>
      <c r="GB134" s="138"/>
      <c r="GC134" s="138"/>
      <c r="GD134" s="138"/>
      <c r="GE134" s="138"/>
      <c r="GF134" s="138"/>
      <c r="GG134" s="138"/>
      <c r="GH134" s="138"/>
      <c r="GI134" s="138"/>
      <c r="GJ134" s="138"/>
      <c r="GK134" s="138"/>
      <c r="GL134" s="138"/>
      <c r="GM134" s="138"/>
      <c r="GN134" s="138"/>
      <c r="GO134" s="138"/>
      <c r="GP134" s="138"/>
      <c r="GQ134" s="138"/>
      <c r="GR134" s="138"/>
      <c r="GS134" s="138"/>
      <c r="GT134" s="138"/>
      <c r="GU134" s="138"/>
      <c r="GV134" s="138"/>
      <c r="GW134" s="138"/>
      <c r="GX134" s="138"/>
      <c r="GY134" s="138"/>
      <c r="GZ134" s="138"/>
      <c r="HA134" s="138"/>
      <c r="HB134" s="138"/>
      <c r="HC134" s="138"/>
      <c r="HD134" s="138"/>
      <c r="HE134" s="138"/>
      <c r="HF134" s="138"/>
    </row>
    <row r="135" ht="14.25" spans="1:214">
      <c r="A135" s="138"/>
      <c r="B135" s="139"/>
      <c r="C135" s="138"/>
      <c r="D135" s="138"/>
      <c r="E135" s="138"/>
      <c r="F135" s="138"/>
      <c r="G135" s="138"/>
      <c r="H135" s="140"/>
      <c r="I135" s="140"/>
      <c r="J135" s="138"/>
      <c r="K135" s="138"/>
      <c r="L135" s="32"/>
      <c r="M135" s="32"/>
      <c r="N135" s="14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8"/>
      <c r="DL135" s="138"/>
      <c r="DM135" s="138"/>
      <c r="DN135" s="138"/>
      <c r="DO135" s="138"/>
      <c r="DP135" s="138"/>
      <c r="DQ135" s="138"/>
      <c r="DR135" s="138"/>
      <c r="DS135" s="138"/>
      <c r="DT135" s="138"/>
      <c r="DU135" s="138"/>
      <c r="DV135" s="138"/>
      <c r="DW135" s="138"/>
      <c r="DX135" s="138"/>
      <c r="DY135" s="138"/>
      <c r="DZ135" s="138"/>
      <c r="EA135" s="138"/>
      <c r="EB135" s="138"/>
      <c r="EC135" s="138"/>
      <c r="ED135" s="138"/>
      <c r="EE135" s="138"/>
      <c r="EF135" s="138"/>
      <c r="EG135" s="138"/>
      <c r="EH135" s="138"/>
      <c r="EI135" s="138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38"/>
      <c r="FP135" s="138"/>
      <c r="FQ135" s="138"/>
      <c r="FR135" s="138"/>
      <c r="FS135" s="138"/>
      <c r="FT135" s="138"/>
      <c r="FU135" s="138"/>
      <c r="FV135" s="138"/>
      <c r="FW135" s="138"/>
      <c r="FX135" s="138"/>
      <c r="FY135" s="138"/>
      <c r="FZ135" s="138"/>
      <c r="GA135" s="138"/>
      <c r="GB135" s="138"/>
      <c r="GC135" s="138"/>
      <c r="GD135" s="138"/>
      <c r="GE135" s="138"/>
      <c r="GF135" s="138"/>
      <c r="GG135" s="138"/>
      <c r="GH135" s="138"/>
      <c r="GI135" s="138"/>
      <c r="GJ135" s="138"/>
      <c r="GK135" s="138"/>
      <c r="GL135" s="138"/>
      <c r="GM135" s="138"/>
      <c r="GN135" s="138"/>
      <c r="GO135" s="138"/>
      <c r="GP135" s="138"/>
      <c r="GQ135" s="138"/>
      <c r="GR135" s="138"/>
      <c r="GS135" s="138"/>
      <c r="GT135" s="138"/>
      <c r="GU135" s="138"/>
      <c r="GV135" s="138"/>
      <c r="GW135" s="138"/>
      <c r="GX135" s="138"/>
      <c r="GY135" s="138"/>
      <c r="GZ135" s="138"/>
      <c r="HA135" s="138"/>
      <c r="HB135" s="138"/>
      <c r="HC135" s="138"/>
      <c r="HD135" s="138"/>
      <c r="HE135" s="138"/>
      <c r="HF135" s="138"/>
    </row>
    <row r="136" ht="14.25" spans="1:214">
      <c r="A136" s="138"/>
      <c r="B136" s="139"/>
      <c r="C136" s="138"/>
      <c r="D136" s="138"/>
      <c r="E136" s="138"/>
      <c r="F136" s="138"/>
      <c r="G136" s="138"/>
      <c r="H136" s="140"/>
      <c r="I136" s="140"/>
      <c r="J136" s="138"/>
      <c r="K136" s="138"/>
      <c r="L136" s="32"/>
      <c r="M136" s="32"/>
      <c r="N136" s="14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138"/>
      <c r="CQ136" s="138"/>
      <c r="CR136" s="138"/>
      <c r="CS136" s="138"/>
      <c r="CT136" s="138"/>
      <c r="CU136" s="138"/>
      <c r="CV136" s="138"/>
      <c r="CW136" s="138"/>
      <c r="CX136" s="138"/>
      <c r="CY136" s="138"/>
      <c r="CZ136" s="138"/>
      <c r="DA136" s="138"/>
      <c r="DB136" s="138"/>
      <c r="DC136" s="138"/>
      <c r="DD136" s="138"/>
      <c r="DE136" s="138"/>
      <c r="DF136" s="138"/>
      <c r="DG136" s="138"/>
      <c r="DH136" s="138"/>
      <c r="DI136" s="138"/>
      <c r="DJ136" s="138"/>
      <c r="DK136" s="138"/>
      <c r="DL136" s="138"/>
      <c r="DM136" s="138"/>
      <c r="DN136" s="138"/>
      <c r="DO136" s="138"/>
      <c r="DP136" s="138"/>
      <c r="DQ136" s="138"/>
      <c r="DR136" s="138"/>
      <c r="DS136" s="138"/>
      <c r="DT136" s="138"/>
      <c r="DU136" s="138"/>
      <c r="DV136" s="138"/>
      <c r="DW136" s="138"/>
      <c r="DX136" s="138"/>
      <c r="DY136" s="138"/>
      <c r="DZ136" s="138"/>
      <c r="EA136" s="138"/>
      <c r="EB136" s="138"/>
      <c r="EC136" s="138"/>
      <c r="ED136" s="138"/>
      <c r="EE136" s="138"/>
      <c r="EF136" s="138"/>
      <c r="EG136" s="138"/>
      <c r="EH136" s="138"/>
      <c r="EI136" s="138"/>
      <c r="EJ136" s="138"/>
      <c r="EK136" s="138"/>
      <c r="EL136" s="138"/>
      <c r="EM136" s="138"/>
      <c r="EN136" s="138"/>
      <c r="EO136" s="138"/>
      <c r="EP136" s="138"/>
      <c r="EQ136" s="138"/>
      <c r="ER136" s="138"/>
      <c r="ES136" s="138"/>
      <c r="ET136" s="138"/>
      <c r="EU136" s="138"/>
      <c r="EV136" s="138"/>
      <c r="EW136" s="138"/>
      <c r="EX136" s="138"/>
      <c r="EY136" s="138"/>
      <c r="EZ136" s="138"/>
      <c r="FA136" s="138"/>
      <c r="FB136" s="138"/>
      <c r="FC136" s="138"/>
      <c r="FD136" s="138"/>
      <c r="FE136" s="138"/>
      <c r="FF136" s="138"/>
      <c r="FG136" s="138"/>
      <c r="FH136" s="138"/>
      <c r="FI136" s="138"/>
      <c r="FJ136" s="138"/>
      <c r="FK136" s="138"/>
      <c r="FL136" s="138"/>
      <c r="FM136" s="138"/>
      <c r="FN136" s="138"/>
      <c r="FO136" s="138"/>
      <c r="FP136" s="138"/>
      <c r="FQ136" s="138"/>
      <c r="FR136" s="138"/>
      <c r="FS136" s="138"/>
      <c r="FT136" s="138"/>
      <c r="FU136" s="138"/>
      <c r="FV136" s="138"/>
      <c r="FW136" s="138"/>
      <c r="FX136" s="138"/>
      <c r="FY136" s="138"/>
      <c r="FZ136" s="138"/>
      <c r="GA136" s="138"/>
      <c r="GB136" s="138"/>
      <c r="GC136" s="138"/>
      <c r="GD136" s="138"/>
      <c r="GE136" s="138"/>
      <c r="GF136" s="138"/>
      <c r="GG136" s="138"/>
      <c r="GH136" s="138"/>
      <c r="GI136" s="138"/>
      <c r="GJ136" s="138"/>
      <c r="GK136" s="138"/>
      <c r="GL136" s="138"/>
      <c r="GM136" s="138"/>
      <c r="GN136" s="138"/>
      <c r="GO136" s="138"/>
      <c r="GP136" s="138"/>
      <c r="GQ136" s="138"/>
      <c r="GR136" s="138"/>
      <c r="GS136" s="138"/>
      <c r="GT136" s="138"/>
      <c r="GU136" s="138"/>
      <c r="GV136" s="138"/>
      <c r="GW136" s="138"/>
      <c r="GX136" s="138"/>
      <c r="GY136" s="138"/>
      <c r="GZ136" s="138"/>
      <c r="HA136" s="138"/>
      <c r="HB136" s="138"/>
      <c r="HC136" s="138"/>
      <c r="HD136" s="138"/>
      <c r="HE136" s="138"/>
      <c r="HF136" s="138"/>
    </row>
    <row r="137" ht="14.25" spans="1:214">
      <c r="A137" s="138"/>
      <c r="B137" s="139"/>
      <c r="C137" s="138"/>
      <c r="D137" s="138"/>
      <c r="E137" s="138"/>
      <c r="F137" s="138"/>
      <c r="G137" s="138"/>
      <c r="H137" s="140"/>
      <c r="I137" s="140"/>
      <c r="J137" s="138"/>
      <c r="K137" s="138"/>
      <c r="L137" s="32"/>
      <c r="M137" s="32"/>
      <c r="N137" s="14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138"/>
      <c r="CQ137" s="138"/>
      <c r="CR137" s="138"/>
      <c r="CS137" s="138"/>
      <c r="CT137" s="138"/>
      <c r="CU137" s="138"/>
      <c r="CV137" s="138"/>
      <c r="CW137" s="138"/>
      <c r="CX137" s="138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8"/>
      <c r="DL137" s="138"/>
      <c r="DM137" s="138"/>
      <c r="DN137" s="138"/>
      <c r="DO137" s="138"/>
      <c r="DP137" s="138"/>
      <c r="DQ137" s="138"/>
      <c r="DR137" s="138"/>
      <c r="DS137" s="138"/>
      <c r="DT137" s="138"/>
      <c r="DU137" s="138"/>
      <c r="DV137" s="138"/>
      <c r="DW137" s="138"/>
      <c r="DX137" s="138"/>
      <c r="DY137" s="138"/>
      <c r="DZ137" s="138"/>
      <c r="EA137" s="138"/>
      <c r="EB137" s="138"/>
      <c r="EC137" s="138"/>
      <c r="ED137" s="138"/>
      <c r="EE137" s="138"/>
      <c r="EF137" s="138"/>
      <c r="EG137" s="138"/>
      <c r="EH137" s="138"/>
      <c r="EI137" s="138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38"/>
      <c r="FP137" s="138"/>
      <c r="FQ137" s="138"/>
      <c r="FR137" s="138"/>
      <c r="FS137" s="138"/>
      <c r="FT137" s="138"/>
      <c r="FU137" s="138"/>
      <c r="FV137" s="138"/>
      <c r="FW137" s="138"/>
      <c r="FX137" s="138"/>
      <c r="FY137" s="138"/>
      <c r="FZ137" s="138"/>
      <c r="GA137" s="138"/>
      <c r="GB137" s="138"/>
      <c r="GC137" s="138"/>
      <c r="GD137" s="138"/>
      <c r="GE137" s="138"/>
      <c r="GF137" s="138"/>
      <c r="GG137" s="138"/>
      <c r="GH137" s="138"/>
      <c r="GI137" s="138"/>
      <c r="GJ137" s="138"/>
      <c r="GK137" s="138"/>
      <c r="GL137" s="138"/>
      <c r="GM137" s="138"/>
      <c r="GN137" s="138"/>
      <c r="GO137" s="138"/>
      <c r="GP137" s="138"/>
      <c r="GQ137" s="138"/>
      <c r="GR137" s="138"/>
      <c r="GS137" s="138"/>
      <c r="GT137" s="138"/>
      <c r="GU137" s="138"/>
      <c r="GV137" s="138"/>
      <c r="GW137" s="138"/>
      <c r="GX137" s="138"/>
      <c r="GY137" s="138"/>
      <c r="GZ137" s="138"/>
      <c r="HA137" s="138"/>
      <c r="HB137" s="138"/>
      <c r="HC137" s="138"/>
      <c r="HD137" s="138"/>
      <c r="HE137" s="138"/>
      <c r="HF137" s="138"/>
    </row>
    <row r="138" ht="14.25" spans="1:214">
      <c r="A138" s="138"/>
      <c r="B138" s="139"/>
      <c r="C138" s="138"/>
      <c r="D138" s="138"/>
      <c r="E138" s="138"/>
      <c r="F138" s="138"/>
      <c r="G138" s="138"/>
      <c r="H138" s="140"/>
      <c r="I138" s="140"/>
      <c r="J138" s="138"/>
      <c r="K138" s="138"/>
      <c r="L138" s="32"/>
      <c r="M138" s="32"/>
      <c r="N138" s="14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  <c r="GC138" s="138"/>
      <c r="GD138" s="138"/>
      <c r="GE138" s="138"/>
      <c r="GF138" s="138"/>
      <c r="GG138" s="138"/>
      <c r="GH138" s="138"/>
      <c r="GI138" s="138"/>
      <c r="GJ138" s="138"/>
      <c r="GK138" s="138"/>
      <c r="GL138" s="138"/>
      <c r="GM138" s="138"/>
      <c r="GN138" s="138"/>
      <c r="GO138" s="138"/>
      <c r="GP138" s="138"/>
      <c r="GQ138" s="138"/>
      <c r="GR138" s="138"/>
      <c r="GS138" s="138"/>
      <c r="GT138" s="138"/>
      <c r="GU138" s="138"/>
      <c r="GV138" s="138"/>
      <c r="GW138" s="138"/>
      <c r="GX138" s="138"/>
      <c r="GY138" s="138"/>
      <c r="GZ138" s="138"/>
      <c r="HA138" s="138"/>
      <c r="HB138" s="138"/>
      <c r="HC138" s="138"/>
      <c r="HD138" s="138"/>
      <c r="HE138" s="138"/>
      <c r="HF138" s="138"/>
    </row>
    <row r="139" ht="14.25" spans="1:214">
      <c r="A139" s="138"/>
      <c r="B139" s="139"/>
      <c r="C139" s="138"/>
      <c r="D139" s="138"/>
      <c r="E139" s="138"/>
      <c r="F139" s="138"/>
      <c r="G139" s="138"/>
      <c r="H139" s="140"/>
      <c r="I139" s="140"/>
      <c r="J139" s="138"/>
      <c r="K139" s="138"/>
      <c r="L139" s="32"/>
      <c r="M139" s="32"/>
      <c r="N139" s="14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  <c r="GC139" s="138"/>
      <c r="GD139" s="138"/>
      <c r="GE139" s="138"/>
      <c r="GF139" s="138"/>
      <c r="GG139" s="138"/>
      <c r="GH139" s="138"/>
      <c r="GI139" s="138"/>
      <c r="GJ139" s="138"/>
      <c r="GK139" s="138"/>
      <c r="GL139" s="138"/>
      <c r="GM139" s="138"/>
      <c r="GN139" s="138"/>
      <c r="GO139" s="138"/>
      <c r="GP139" s="138"/>
      <c r="GQ139" s="138"/>
      <c r="GR139" s="138"/>
      <c r="GS139" s="138"/>
      <c r="GT139" s="138"/>
      <c r="GU139" s="138"/>
      <c r="GV139" s="138"/>
      <c r="GW139" s="138"/>
      <c r="GX139" s="138"/>
      <c r="GY139" s="138"/>
      <c r="GZ139" s="138"/>
      <c r="HA139" s="138"/>
      <c r="HB139" s="138"/>
      <c r="HC139" s="138"/>
      <c r="HD139" s="138"/>
      <c r="HE139" s="138"/>
      <c r="HF139" s="138"/>
    </row>
    <row r="140" ht="14.25" spans="1:214">
      <c r="A140" s="138"/>
      <c r="B140" s="139"/>
      <c r="C140" s="138"/>
      <c r="D140" s="138"/>
      <c r="E140" s="138"/>
      <c r="F140" s="138"/>
      <c r="G140" s="138"/>
      <c r="H140" s="140"/>
      <c r="I140" s="140"/>
      <c r="J140" s="138"/>
      <c r="K140" s="138"/>
      <c r="L140" s="32"/>
      <c r="M140" s="32"/>
      <c r="N140" s="14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  <c r="GI140" s="138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138"/>
      <c r="GU140" s="138"/>
      <c r="GV140" s="138"/>
      <c r="GW140" s="138"/>
      <c r="GX140" s="138"/>
      <c r="GY140" s="138"/>
      <c r="GZ140" s="138"/>
      <c r="HA140" s="138"/>
      <c r="HB140" s="138"/>
      <c r="HC140" s="138"/>
      <c r="HD140" s="138"/>
      <c r="HE140" s="138"/>
      <c r="HF140" s="138"/>
    </row>
    <row r="141" ht="14.25" spans="1:214">
      <c r="A141" s="138"/>
      <c r="B141" s="139"/>
      <c r="C141" s="138"/>
      <c r="D141" s="138"/>
      <c r="E141" s="138"/>
      <c r="F141" s="138"/>
      <c r="G141" s="138"/>
      <c r="H141" s="140"/>
      <c r="I141" s="140"/>
      <c r="J141" s="138"/>
      <c r="K141" s="138"/>
      <c r="L141" s="32"/>
      <c r="M141" s="32"/>
      <c r="N141" s="14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</row>
    <row r="142" ht="14.25" spans="1:214">
      <c r="A142" s="138"/>
      <c r="B142" s="139"/>
      <c r="C142" s="138"/>
      <c r="D142" s="138"/>
      <c r="E142" s="138"/>
      <c r="F142" s="138"/>
      <c r="G142" s="138"/>
      <c r="H142" s="140"/>
      <c r="I142" s="140"/>
      <c r="J142" s="138"/>
      <c r="K142" s="138"/>
      <c r="L142" s="32"/>
      <c r="M142" s="32"/>
      <c r="N142" s="14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  <c r="GO142" s="138"/>
      <c r="GP142" s="138"/>
      <c r="GQ142" s="138"/>
      <c r="GR142" s="138"/>
      <c r="GS142" s="138"/>
      <c r="GT142" s="138"/>
      <c r="GU142" s="138"/>
      <c r="GV142" s="138"/>
      <c r="GW142" s="138"/>
      <c r="GX142" s="138"/>
      <c r="GY142" s="138"/>
      <c r="GZ142" s="138"/>
      <c r="HA142" s="138"/>
      <c r="HB142" s="138"/>
      <c r="HC142" s="138"/>
      <c r="HD142" s="138"/>
      <c r="HE142" s="138"/>
      <c r="HF142" s="138"/>
    </row>
    <row r="143" ht="14.25" spans="1:214">
      <c r="A143" s="138"/>
      <c r="B143" s="139"/>
      <c r="C143" s="138"/>
      <c r="D143" s="138"/>
      <c r="E143" s="138"/>
      <c r="F143" s="138"/>
      <c r="G143" s="138"/>
      <c r="H143" s="140"/>
      <c r="I143" s="140"/>
      <c r="J143" s="138"/>
      <c r="K143" s="138"/>
      <c r="L143" s="32"/>
      <c r="M143" s="32"/>
      <c r="N143" s="14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</row>
    <row r="144" ht="14.25" spans="1:214">
      <c r="A144" s="138"/>
      <c r="B144" s="139"/>
      <c r="C144" s="138"/>
      <c r="D144" s="138"/>
      <c r="E144" s="138"/>
      <c r="F144" s="138"/>
      <c r="G144" s="138"/>
      <c r="H144" s="140"/>
      <c r="I144" s="140"/>
      <c r="J144" s="138"/>
      <c r="K144" s="138"/>
      <c r="L144" s="32"/>
      <c r="M144" s="32"/>
      <c r="N144" s="14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</row>
    <row r="145" ht="14.25" spans="1:214">
      <c r="A145" s="138"/>
      <c r="B145" s="139"/>
      <c r="C145" s="138"/>
      <c r="D145" s="138"/>
      <c r="E145" s="138"/>
      <c r="F145" s="138"/>
      <c r="G145" s="138"/>
      <c r="H145" s="140"/>
      <c r="I145" s="140"/>
      <c r="J145" s="138"/>
      <c r="K145" s="138"/>
      <c r="L145" s="32"/>
      <c r="M145" s="32"/>
      <c r="N145" s="14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</row>
    <row r="146" ht="14.25" spans="1:214">
      <c r="A146" s="138"/>
      <c r="B146" s="139"/>
      <c r="C146" s="138"/>
      <c r="D146" s="138"/>
      <c r="E146" s="138"/>
      <c r="F146" s="138"/>
      <c r="G146" s="138"/>
      <c r="H146" s="140"/>
      <c r="I146" s="140"/>
      <c r="J146" s="138"/>
      <c r="K146" s="138"/>
      <c r="L146" s="32"/>
      <c r="M146" s="32"/>
      <c r="N146" s="14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  <c r="GO146" s="138"/>
      <c r="GP146" s="138"/>
      <c r="GQ146" s="138"/>
      <c r="GR146" s="138"/>
      <c r="GS146" s="138"/>
      <c r="GT146" s="138"/>
      <c r="GU146" s="138"/>
      <c r="GV146" s="138"/>
      <c r="GW146" s="138"/>
      <c r="GX146" s="138"/>
      <c r="GY146" s="138"/>
      <c r="GZ146" s="138"/>
      <c r="HA146" s="138"/>
      <c r="HB146" s="138"/>
      <c r="HC146" s="138"/>
      <c r="HD146" s="138"/>
      <c r="HE146" s="138"/>
      <c r="HF146" s="138"/>
    </row>
    <row r="147" ht="14.25" spans="1:214">
      <c r="A147" s="138"/>
      <c r="B147" s="139"/>
      <c r="C147" s="138"/>
      <c r="D147" s="138"/>
      <c r="E147" s="138"/>
      <c r="F147" s="138"/>
      <c r="G147" s="138"/>
      <c r="H147" s="140"/>
      <c r="I147" s="140"/>
      <c r="J147" s="138"/>
      <c r="K147" s="138"/>
      <c r="L147" s="32"/>
      <c r="M147" s="32"/>
      <c r="N147" s="14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</row>
    <row r="148" ht="14.25" spans="1:214">
      <c r="A148" s="138"/>
      <c r="B148" s="139"/>
      <c r="C148" s="138"/>
      <c r="D148" s="138"/>
      <c r="E148" s="138"/>
      <c r="F148" s="138"/>
      <c r="G148" s="138"/>
      <c r="H148" s="140"/>
      <c r="I148" s="140"/>
      <c r="J148" s="138"/>
      <c r="K148" s="138"/>
      <c r="L148" s="32"/>
      <c r="M148" s="32"/>
      <c r="N148" s="14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</row>
    <row r="149" ht="14.25" spans="1:214">
      <c r="A149" s="138"/>
      <c r="B149" s="139"/>
      <c r="C149" s="138"/>
      <c r="D149" s="138"/>
      <c r="E149" s="138"/>
      <c r="F149" s="138"/>
      <c r="G149" s="138"/>
      <c r="H149" s="140"/>
      <c r="I149" s="140"/>
      <c r="J149" s="138"/>
      <c r="K149" s="138"/>
      <c r="L149" s="32"/>
      <c r="M149" s="32"/>
      <c r="N149" s="14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</row>
    <row r="150" ht="14.25" spans="1:214">
      <c r="A150" s="138"/>
      <c r="B150" s="139"/>
      <c r="C150" s="138"/>
      <c r="D150" s="138"/>
      <c r="E150" s="138"/>
      <c r="F150" s="138"/>
      <c r="G150" s="138"/>
      <c r="H150" s="140"/>
      <c r="I150" s="140"/>
      <c r="J150" s="138"/>
      <c r="K150" s="138"/>
      <c r="L150" s="32"/>
      <c r="M150" s="32"/>
      <c r="N150" s="14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</row>
    <row r="151" ht="14.25" spans="1:214">
      <c r="A151" s="138"/>
      <c r="B151" s="139"/>
      <c r="C151" s="138"/>
      <c r="D151" s="138"/>
      <c r="E151" s="138"/>
      <c r="F151" s="138"/>
      <c r="G151" s="138"/>
      <c r="H151" s="140"/>
      <c r="I151" s="140"/>
      <c r="J151" s="138"/>
      <c r="K151" s="138"/>
      <c r="L151" s="32"/>
      <c r="M151" s="32"/>
      <c r="N151" s="14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</row>
    <row r="152" ht="14.25" spans="1:214">
      <c r="A152" s="138"/>
      <c r="B152" s="139"/>
      <c r="C152" s="138"/>
      <c r="D152" s="138"/>
      <c r="E152" s="138"/>
      <c r="F152" s="138"/>
      <c r="G152" s="138"/>
      <c r="H152" s="140"/>
      <c r="I152" s="140"/>
      <c r="J152" s="138"/>
      <c r="K152" s="138"/>
      <c r="L152" s="32"/>
      <c r="M152" s="32"/>
      <c r="N152" s="14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</row>
    <row r="153" ht="14.25" spans="1:214">
      <c r="A153" s="138"/>
      <c r="B153" s="139"/>
      <c r="C153" s="138"/>
      <c r="D153" s="138"/>
      <c r="E153" s="138"/>
      <c r="F153" s="138"/>
      <c r="G153" s="138"/>
      <c r="H153" s="140"/>
      <c r="I153" s="140"/>
      <c r="J153" s="138"/>
      <c r="K153" s="138"/>
      <c r="L153" s="32"/>
      <c r="M153" s="32"/>
      <c r="N153" s="14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</row>
    <row r="154" ht="14.25" spans="1:214">
      <c r="A154" s="138"/>
      <c r="B154" s="139"/>
      <c r="C154" s="138"/>
      <c r="D154" s="138"/>
      <c r="E154" s="138"/>
      <c r="F154" s="138"/>
      <c r="G154" s="138"/>
      <c r="H154" s="140"/>
      <c r="I154" s="140"/>
      <c r="J154" s="138"/>
      <c r="K154" s="138"/>
      <c r="L154" s="32"/>
      <c r="M154" s="32"/>
      <c r="N154" s="14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</row>
    <row r="155" ht="14.25" spans="1:214">
      <c r="A155" s="138"/>
      <c r="B155" s="139"/>
      <c r="C155" s="138"/>
      <c r="D155" s="138"/>
      <c r="E155" s="138"/>
      <c r="F155" s="138"/>
      <c r="G155" s="138"/>
      <c r="H155" s="140"/>
      <c r="I155" s="140"/>
      <c r="J155" s="138"/>
      <c r="K155" s="138"/>
      <c r="L155" s="32"/>
      <c r="M155" s="32"/>
      <c r="N155" s="14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</row>
    <row r="156" ht="14.25" spans="1:214">
      <c r="A156" s="138"/>
      <c r="B156" s="139"/>
      <c r="C156" s="138"/>
      <c r="D156" s="138"/>
      <c r="E156" s="138"/>
      <c r="F156" s="138"/>
      <c r="G156" s="138"/>
      <c r="H156" s="140"/>
      <c r="I156" s="140"/>
      <c r="J156" s="138"/>
      <c r="K156" s="138"/>
      <c r="L156" s="32"/>
      <c r="M156" s="32"/>
      <c r="N156" s="14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</row>
    <row r="157" ht="14.25" spans="1:214">
      <c r="A157" s="138"/>
      <c r="B157" s="139"/>
      <c r="C157" s="138"/>
      <c r="D157" s="138"/>
      <c r="E157" s="138"/>
      <c r="F157" s="138"/>
      <c r="G157" s="138"/>
      <c r="H157" s="140"/>
      <c r="I157" s="140"/>
      <c r="J157" s="138"/>
      <c r="K157" s="138"/>
      <c r="L157" s="32"/>
      <c r="M157" s="32"/>
      <c r="N157" s="14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</row>
    <row r="158" ht="14.25" spans="1:214">
      <c r="A158" s="138"/>
      <c r="B158" s="139"/>
      <c r="C158" s="138"/>
      <c r="D158" s="138"/>
      <c r="E158" s="138"/>
      <c r="F158" s="138"/>
      <c r="G158" s="138"/>
      <c r="H158" s="140"/>
      <c r="I158" s="140"/>
      <c r="J158" s="138"/>
      <c r="K158" s="138"/>
      <c r="L158" s="32"/>
      <c r="M158" s="32"/>
      <c r="N158" s="14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</row>
    <row r="159" ht="14.25" spans="1:214">
      <c r="A159" s="138"/>
      <c r="B159" s="139"/>
      <c r="C159" s="138"/>
      <c r="D159" s="138"/>
      <c r="E159" s="138"/>
      <c r="F159" s="138"/>
      <c r="G159" s="138"/>
      <c r="H159" s="140"/>
      <c r="I159" s="140"/>
      <c r="J159" s="138"/>
      <c r="K159" s="138"/>
      <c r="L159" s="32"/>
      <c r="M159" s="32"/>
      <c r="N159" s="14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</row>
    <row r="160" ht="14.25" spans="1:214">
      <c r="A160" s="138"/>
      <c r="B160" s="139"/>
      <c r="C160" s="138"/>
      <c r="D160" s="138"/>
      <c r="E160" s="138"/>
      <c r="F160" s="138"/>
      <c r="G160" s="138"/>
      <c r="H160" s="140"/>
      <c r="I160" s="140"/>
      <c r="J160" s="138"/>
      <c r="K160" s="138"/>
      <c r="L160" s="32"/>
      <c r="M160" s="32"/>
      <c r="N160" s="14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</row>
    <row r="161" ht="14.25" spans="1:214">
      <c r="A161" s="138"/>
      <c r="B161" s="139"/>
      <c r="C161" s="138"/>
      <c r="D161" s="138"/>
      <c r="E161" s="138"/>
      <c r="F161" s="138"/>
      <c r="G161" s="138"/>
      <c r="H161" s="140"/>
      <c r="I161" s="140"/>
      <c r="J161" s="138"/>
      <c r="K161" s="138"/>
      <c r="L161" s="32"/>
      <c r="M161" s="32"/>
      <c r="N161" s="14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</row>
    <row r="162" ht="14.25" spans="1:214">
      <c r="A162" s="138"/>
      <c r="B162" s="139"/>
      <c r="C162" s="138"/>
      <c r="D162" s="138"/>
      <c r="E162" s="138"/>
      <c r="F162" s="138"/>
      <c r="G162" s="138"/>
      <c r="H162" s="140"/>
      <c r="I162" s="140"/>
      <c r="J162" s="138"/>
      <c r="K162" s="138"/>
      <c r="L162" s="32"/>
      <c r="M162" s="32"/>
      <c r="N162" s="14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</row>
    <row r="163" ht="14.25" spans="1:214">
      <c r="A163" s="138"/>
      <c r="B163" s="139"/>
      <c r="C163" s="138"/>
      <c r="D163" s="138"/>
      <c r="E163" s="138"/>
      <c r="F163" s="138"/>
      <c r="G163" s="138"/>
      <c r="H163" s="140"/>
      <c r="I163" s="140"/>
      <c r="J163" s="138"/>
      <c r="K163" s="138"/>
      <c r="L163" s="32"/>
      <c r="M163" s="32"/>
      <c r="N163" s="14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</row>
    <row r="164" ht="14.25" spans="1:214">
      <c r="A164" s="138"/>
      <c r="B164" s="139"/>
      <c r="C164" s="138"/>
      <c r="D164" s="138"/>
      <c r="E164" s="138"/>
      <c r="F164" s="138"/>
      <c r="G164" s="138"/>
      <c r="H164" s="140"/>
      <c r="I164" s="140"/>
      <c r="J164" s="138"/>
      <c r="K164" s="138"/>
      <c r="L164" s="32"/>
      <c r="M164" s="32"/>
      <c r="N164" s="14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</row>
    <row r="165" ht="14.25" spans="1:214">
      <c r="A165" s="138"/>
      <c r="B165" s="139"/>
      <c r="C165" s="138"/>
      <c r="D165" s="138"/>
      <c r="E165" s="138"/>
      <c r="F165" s="138"/>
      <c r="G165" s="138"/>
      <c r="H165" s="140"/>
      <c r="I165" s="140"/>
      <c r="J165" s="138"/>
      <c r="K165" s="138"/>
      <c r="L165" s="32"/>
      <c r="M165" s="32"/>
      <c r="N165" s="14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</row>
    <row r="166" ht="14.25" spans="1:214">
      <c r="A166" s="138"/>
      <c r="B166" s="139"/>
      <c r="C166" s="138"/>
      <c r="D166" s="138"/>
      <c r="E166" s="138"/>
      <c r="F166" s="138"/>
      <c r="G166" s="138"/>
      <c r="H166" s="140"/>
      <c r="I166" s="140"/>
      <c r="J166" s="138"/>
      <c r="K166" s="138"/>
      <c r="L166" s="32"/>
      <c r="M166" s="32"/>
      <c r="N166" s="14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</row>
    <row r="167" ht="14.25" spans="1:214">
      <c r="A167" s="138"/>
      <c r="B167" s="139"/>
      <c r="C167" s="138"/>
      <c r="D167" s="138"/>
      <c r="E167" s="138"/>
      <c r="F167" s="138"/>
      <c r="G167" s="138"/>
      <c r="H167" s="140"/>
      <c r="I167" s="140"/>
      <c r="J167" s="138"/>
      <c r="K167" s="138"/>
      <c r="L167" s="32"/>
      <c r="M167" s="32"/>
      <c r="N167" s="14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</row>
    <row r="168" ht="14.25" spans="1:214">
      <c r="A168" s="138"/>
      <c r="B168" s="139"/>
      <c r="C168" s="138"/>
      <c r="D168" s="138"/>
      <c r="E168" s="138"/>
      <c r="F168" s="138"/>
      <c r="G168" s="138"/>
      <c r="H168" s="140"/>
      <c r="I168" s="140"/>
      <c r="J168" s="138"/>
      <c r="K168" s="138"/>
      <c r="L168" s="32"/>
      <c r="M168" s="32"/>
      <c r="N168" s="14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</row>
    <row r="169" ht="14.25" spans="1:214">
      <c r="A169" s="138"/>
      <c r="B169" s="139"/>
      <c r="C169" s="138"/>
      <c r="D169" s="138"/>
      <c r="E169" s="138"/>
      <c r="F169" s="138"/>
      <c r="G169" s="138"/>
      <c r="H169" s="140"/>
      <c r="I169" s="140"/>
      <c r="J169" s="138"/>
      <c r="K169" s="138"/>
      <c r="L169" s="32"/>
      <c r="M169" s="32"/>
      <c r="N169" s="14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</row>
    <row r="170" ht="14.25" spans="1:214">
      <c r="A170" s="138"/>
      <c r="B170" s="139"/>
      <c r="C170" s="138"/>
      <c r="D170" s="138"/>
      <c r="E170" s="138"/>
      <c r="F170" s="138"/>
      <c r="G170" s="138"/>
      <c r="H170" s="140"/>
      <c r="I170" s="140"/>
      <c r="J170" s="138"/>
      <c r="K170" s="138"/>
      <c r="L170" s="32"/>
      <c r="M170" s="32"/>
      <c r="N170" s="14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</row>
    <row r="171" ht="14.25" spans="1:214">
      <c r="A171" s="138"/>
      <c r="B171" s="139"/>
      <c r="C171" s="138"/>
      <c r="D171" s="138"/>
      <c r="E171" s="138"/>
      <c r="F171" s="138"/>
      <c r="G171" s="138"/>
      <c r="H171" s="140"/>
      <c r="I171" s="140"/>
      <c r="J171" s="138"/>
      <c r="K171" s="138"/>
      <c r="L171" s="32"/>
      <c r="M171" s="32"/>
      <c r="N171" s="14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</row>
    <row r="172" ht="14.25" spans="1:214">
      <c r="A172" s="138"/>
      <c r="B172" s="139"/>
      <c r="C172" s="138"/>
      <c r="D172" s="138"/>
      <c r="E172" s="138"/>
      <c r="F172" s="138"/>
      <c r="G172" s="138"/>
      <c r="H172" s="140"/>
      <c r="I172" s="140"/>
      <c r="J172" s="138"/>
      <c r="K172" s="138"/>
      <c r="L172" s="32"/>
      <c r="M172" s="32"/>
      <c r="N172" s="14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</row>
    <row r="173" ht="14.25" spans="1:214">
      <c r="A173" s="138"/>
      <c r="B173" s="139"/>
      <c r="C173" s="138"/>
      <c r="D173" s="138"/>
      <c r="E173" s="138"/>
      <c r="F173" s="138"/>
      <c r="G173" s="138"/>
      <c r="H173" s="140"/>
      <c r="I173" s="140"/>
      <c r="J173" s="138"/>
      <c r="K173" s="138"/>
      <c r="L173" s="32"/>
      <c r="M173" s="32"/>
      <c r="N173" s="14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</row>
    <row r="174" ht="14.25" spans="1:214">
      <c r="A174" s="138"/>
      <c r="B174" s="139"/>
      <c r="C174" s="138"/>
      <c r="D174" s="138"/>
      <c r="E174" s="138"/>
      <c r="F174" s="138"/>
      <c r="G174" s="138"/>
      <c r="H174" s="140"/>
      <c r="I174" s="140"/>
      <c r="J174" s="138"/>
      <c r="K174" s="138"/>
      <c r="L174" s="32"/>
      <c r="M174" s="32"/>
      <c r="N174" s="14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</row>
    <row r="175" ht="14.25" spans="1:214">
      <c r="A175" s="138"/>
      <c r="B175" s="139"/>
      <c r="C175" s="138"/>
      <c r="D175" s="138"/>
      <c r="E175" s="138"/>
      <c r="F175" s="138"/>
      <c r="G175" s="138"/>
      <c r="H175" s="140"/>
      <c r="I175" s="140"/>
      <c r="J175" s="138"/>
      <c r="K175" s="138"/>
      <c r="L175" s="32"/>
      <c r="M175" s="32"/>
      <c r="N175" s="14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</row>
    <row r="176" ht="14.25" spans="1:214">
      <c r="A176" s="138"/>
      <c r="B176" s="139"/>
      <c r="C176" s="138"/>
      <c r="D176" s="138"/>
      <c r="E176" s="138"/>
      <c r="F176" s="138"/>
      <c r="G176" s="138"/>
      <c r="H176" s="140"/>
      <c r="I176" s="140"/>
      <c r="J176" s="138"/>
      <c r="K176" s="138"/>
      <c r="L176" s="32"/>
      <c r="M176" s="32"/>
      <c r="N176" s="14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</row>
    <row r="177" ht="14.25" spans="1:214">
      <c r="A177" s="138"/>
      <c r="B177" s="139"/>
      <c r="C177" s="138"/>
      <c r="D177" s="138"/>
      <c r="E177" s="138"/>
      <c r="F177" s="138"/>
      <c r="G177" s="138"/>
      <c r="H177" s="140"/>
      <c r="I177" s="140"/>
      <c r="J177" s="138"/>
      <c r="K177" s="138"/>
      <c r="L177" s="32"/>
      <c r="M177" s="32"/>
      <c r="N177" s="14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</row>
    <row r="178" ht="14.25" spans="1:214">
      <c r="A178" s="138"/>
      <c r="B178" s="139"/>
      <c r="C178" s="138"/>
      <c r="D178" s="138"/>
      <c r="E178" s="138"/>
      <c r="F178" s="138"/>
      <c r="G178" s="138"/>
      <c r="H178" s="140"/>
      <c r="I178" s="140"/>
      <c r="J178" s="138"/>
      <c r="K178" s="138"/>
      <c r="L178" s="32"/>
      <c r="M178" s="32"/>
      <c r="N178" s="14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</row>
    <row r="179" ht="14.25" spans="1:214">
      <c r="A179" s="138"/>
      <c r="B179" s="139"/>
      <c r="C179" s="138"/>
      <c r="D179" s="138"/>
      <c r="E179" s="138"/>
      <c r="F179" s="138"/>
      <c r="G179" s="138"/>
      <c r="H179" s="140"/>
      <c r="I179" s="140"/>
      <c r="J179" s="138"/>
      <c r="K179" s="138"/>
      <c r="L179" s="32"/>
      <c r="M179" s="32"/>
      <c r="N179" s="14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</row>
    <row r="180" ht="14.25" spans="1:214">
      <c r="A180" s="138"/>
      <c r="B180" s="139"/>
      <c r="C180" s="138"/>
      <c r="D180" s="138"/>
      <c r="E180" s="138"/>
      <c r="F180" s="138"/>
      <c r="G180" s="138"/>
      <c r="H180" s="140"/>
      <c r="I180" s="140"/>
      <c r="J180" s="138"/>
      <c r="K180" s="138"/>
      <c r="L180" s="32"/>
      <c r="M180" s="32"/>
      <c r="N180" s="14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</row>
    <row r="181" ht="14.25" spans="1:214">
      <c r="A181" s="138"/>
      <c r="B181" s="139"/>
      <c r="C181" s="138"/>
      <c r="D181" s="138"/>
      <c r="E181" s="138"/>
      <c r="F181" s="138"/>
      <c r="G181" s="138"/>
      <c r="H181" s="140"/>
      <c r="I181" s="140"/>
      <c r="J181" s="138"/>
      <c r="K181" s="138"/>
      <c r="L181" s="32"/>
      <c r="M181" s="32"/>
      <c r="N181" s="14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</row>
    <row r="182" ht="14.25" spans="1:214">
      <c r="A182" s="138"/>
      <c r="B182" s="139"/>
      <c r="C182" s="138"/>
      <c r="D182" s="138"/>
      <c r="E182" s="138"/>
      <c r="F182" s="138"/>
      <c r="G182" s="138"/>
      <c r="H182" s="140"/>
      <c r="I182" s="140"/>
      <c r="J182" s="138"/>
      <c r="K182" s="138"/>
      <c r="L182" s="32"/>
      <c r="M182" s="32"/>
      <c r="N182" s="14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</row>
    <row r="183" ht="14.25" spans="1:214">
      <c r="A183" s="138"/>
      <c r="B183" s="139"/>
      <c r="C183" s="138"/>
      <c r="D183" s="138"/>
      <c r="E183" s="138"/>
      <c r="F183" s="138"/>
      <c r="G183" s="138"/>
      <c r="H183" s="140"/>
      <c r="I183" s="140"/>
      <c r="J183" s="138"/>
      <c r="K183" s="138"/>
      <c r="L183" s="32"/>
      <c r="M183" s="32"/>
      <c r="N183" s="14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</row>
    <row r="184" ht="14.25" spans="1:214">
      <c r="A184" s="138"/>
      <c r="B184" s="139"/>
      <c r="C184" s="138"/>
      <c r="D184" s="138"/>
      <c r="E184" s="138"/>
      <c r="F184" s="138"/>
      <c r="G184" s="138"/>
      <c r="H184" s="140"/>
      <c r="I184" s="140"/>
      <c r="J184" s="138"/>
      <c r="K184" s="138"/>
      <c r="L184" s="32"/>
      <c r="M184" s="32"/>
      <c r="N184" s="14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  <c r="GI184" s="138"/>
      <c r="GJ184" s="138"/>
      <c r="GK184" s="138"/>
      <c r="GL184" s="138"/>
      <c r="GM184" s="138"/>
      <c r="GN184" s="138"/>
      <c r="GO184" s="138"/>
      <c r="GP184" s="138"/>
      <c r="GQ184" s="138"/>
      <c r="GR184" s="138"/>
      <c r="GS184" s="138"/>
      <c r="GT184" s="138"/>
      <c r="GU184" s="138"/>
      <c r="GV184" s="138"/>
      <c r="GW184" s="138"/>
      <c r="GX184" s="138"/>
      <c r="GY184" s="138"/>
      <c r="GZ184" s="138"/>
      <c r="HA184" s="138"/>
      <c r="HB184" s="138"/>
      <c r="HC184" s="138"/>
      <c r="HD184" s="138"/>
      <c r="HE184" s="138"/>
      <c r="HF184" s="138"/>
    </row>
    <row r="185" ht="14.25" spans="1:214">
      <c r="A185" s="138"/>
      <c r="B185" s="139"/>
      <c r="C185" s="138"/>
      <c r="D185" s="138"/>
      <c r="E185" s="138"/>
      <c r="F185" s="138"/>
      <c r="G185" s="138"/>
      <c r="H185" s="140"/>
      <c r="I185" s="140"/>
      <c r="J185" s="138"/>
      <c r="K185" s="138"/>
      <c r="L185" s="32"/>
      <c r="M185" s="32"/>
      <c r="N185" s="14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</row>
    <row r="186" ht="14.25" spans="1:214">
      <c r="A186" s="138"/>
      <c r="B186" s="139"/>
      <c r="C186" s="138"/>
      <c r="D186" s="138"/>
      <c r="E186" s="138"/>
      <c r="F186" s="138"/>
      <c r="G186" s="138"/>
      <c r="H186" s="140"/>
      <c r="I186" s="140"/>
      <c r="J186" s="138"/>
      <c r="K186" s="138"/>
      <c r="L186" s="32"/>
      <c r="M186" s="32"/>
      <c r="N186" s="14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</row>
    <row r="187" ht="14.25" spans="1:214">
      <c r="A187" s="138"/>
      <c r="B187" s="139"/>
      <c r="C187" s="138"/>
      <c r="D187" s="138"/>
      <c r="E187" s="138"/>
      <c r="F187" s="138"/>
      <c r="G187" s="138"/>
      <c r="H187" s="140"/>
      <c r="I187" s="140"/>
      <c r="J187" s="138"/>
      <c r="K187" s="138"/>
      <c r="L187" s="32"/>
      <c r="M187" s="32"/>
      <c r="N187" s="14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</row>
    <row r="188" ht="14.25" spans="1:214">
      <c r="A188" s="138"/>
      <c r="B188" s="139"/>
      <c r="C188" s="138"/>
      <c r="D188" s="138"/>
      <c r="E188" s="138"/>
      <c r="F188" s="138"/>
      <c r="G188" s="138"/>
      <c r="H188" s="140"/>
      <c r="I188" s="140"/>
      <c r="J188" s="138"/>
      <c r="K188" s="138"/>
      <c r="L188" s="32"/>
      <c r="M188" s="32"/>
      <c r="N188" s="14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</row>
    <row r="189" ht="14.25" spans="1:214">
      <c r="A189" s="138"/>
      <c r="B189" s="139"/>
      <c r="C189" s="138"/>
      <c r="D189" s="138"/>
      <c r="E189" s="138"/>
      <c r="F189" s="138"/>
      <c r="G189" s="138"/>
      <c r="H189" s="140"/>
      <c r="I189" s="140"/>
      <c r="J189" s="138"/>
      <c r="K189" s="138"/>
      <c r="L189" s="32"/>
      <c r="M189" s="32"/>
      <c r="N189" s="14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</row>
    <row r="190" ht="14.25" spans="1:214">
      <c r="A190" s="138"/>
      <c r="B190" s="139"/>
      <c r="C190" s="138"/>
      <c r="D190" s="138"/>
      <c r="E190" s="138"/>
      <c r="F190" s="138"/>
      <c r="G190" s="138"/>
      <c r="H190" s="140"/>
      <c r="I190" s="140"/>
      <c r="J190" s="138"/>
      <c r="K190" s="138"/>
      <c r="L190" s="32"/>
      <c r="M190" s="32"/>
      <c r="N190" s="14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</row>
    <row r="191" ht="14.25" spans="1:214">
      <c r="A191" s="138"/>
      <c r="B191" s="139"/>
      <c r="C191" s="138"/>
      <c r="D191" s="138"/>
      <c r="E191" s="138"/>
      <c r="F191" s="138"/>
      <c r="G191" s="138"/>
      <c r="H191" s="140"/>
      <c r="I191" s="140"/>
      <c r="J191" s="138"/>
      <c r="K191" s="138"/>
      <c r="L191" s="32"/>
      <c r="M191" s="32"/>
      <c r="N191" s="14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</row>
    <row r="192" ht="14.25" spans="1:214">
      <c r="A192" s="138"/>
      <c r="B192" s="139"/>
      <c r="C192" s="138"/>
      <c r="D192" s="138"/>
      <c r="E192" s="138"/>
      <c r="F192" s="138"/>
      <c r="G192" s="138"/>
      <c r="H192" s="140"/>
      <c r="I192" s="140"/>
      <c r="J192" s="138"/>
      <c r="K192" s="138"/>
      <c r="L192" s="32"/>
      <c r="M192" s="32"/>
      <c r="N192" s="14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</row>
    <row r="193" ht="14.25" spans="1:214">
      <c r="A193" s="138"/>
      <c r="B193" s="139"/>
      <c r="C193" s="138"/>
      <c r="D193" s="138"/>
      <c r="E193" s="138"/>
      <c r="F193" s="138"/>
      <c r="G193" s="138"/>
      <c r="H193" s="140"/>
      <c r="I193" s="140"/>
      <c r="J193" s="138"/>
      <c r="K193" s="138"/>
      <c r="L193" s="32"/>
      <c r="M193" s="32"/>
      <c r="N193" s="14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</row>
    <row r="194" ht="14.25" spans="1:214">
      <c r="A194" s="138"/>
      <c r="B194" s="139"/>
      <c r="C194" s="138"/>
      <c r="D194" s="138"/>
      <c r="E194" s="138"/>
      <c r="F194" s="138"/>
      <c r="G194" s="138"/>
      <c r="H194" s="140"/>
      <c r="I194" s="140"/>
      <c r="J194" s="138"/>
      <c r="K194" s="138"/>
      <c r="L194" s="32"/>
      <c r="M194" s="32"/>
      <c r="N194" s="14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</row>
    <row r="195" ht="14.25" spans="1:214">
      <c r="A195" s="138"/>
      <c r="B195" s="139"/>
      <c r="C195" s="138"/>
      <c r="D195" s="138"/>
      <c r="E195" s="138"/>
      <c r="F195" s="138"/>
      <c r="G195" s="138"/>
      <c r="H195" s="140"/>
      <c r="I195" s="140"/>
      <c r="J195" s="138"/>
      <c r="K195" s="138"/>
      <c r="L195" s="32"/>
      <c r="M195" s="32"/>
      <c r="N195" s="14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</row>
    <row r="196" ht="14.25" spans="1:214">
      <c r="A196" s="138"/>
      <c r="B196" s="139"/>
      <c r="C196" s="138"/>
      <c r="D196" s="138"/>
      <c r="E196" s="138"/>
      <c r="F196" s="138"/>
      <c r="G196" s="138"/>
      <c r="H196" s="140"/>
      <c r="I196" s="140"/>
      <c r="J196" s="138"/>
      <c r="K196" s="138"/>
      <c r="L196" s="32"/>
      <c r="M196" s="32"/>
      <c r="N196" s="14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</row>
    <row r="197" ht="14.25" spans="1:214">
      <c r="A197" s="138"/>
      <c r="B197" s="139"/>
      <c r="C197" s="138"/>
      <c r="D197" s="138"/>
      <c r="E197" s="138"/>
      <c r="F197" s="138"/>
      <c r="G197" s="138"/>
      <c r="H197" s="140"/>
      <c r="I197" s="140"/>
      <c r="J197" s="138"/>
      <c r="K197" s="138"/>
      <c r="L197" s="32"/>
      <c r="M197" s="32"/>
      <c r="N197" s="14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</row>
    <row r="198" ht="14.25" spans="1:214">
      <c r="A198" s="138"/>
      <c r="B198" s="139"/>
      <c r="C198" s="138"/>
      <c r="D198" s="138"/>
      <c r="E198" s="138"/>
      <c r="F198" s="138"/>
      <c r="G198" s="138"/>
      <c r="H198" s="140"/>
      <c r="I198" s="140"/>
      <c r="J198" s="138"/>
      <c r="K198" s="138"/>
      <c r="L198" s="32"/>
      <c r="M198" s="32"/>
      <c r="N198" s="14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</row>
    <row r="199" ht="14.25" spans="1:214">
      <c r="A199" s="138"/>
      <c r="B199" s="139"/>
      <c r="C199" s="138"/>
      <c r="D199" s="138"/>
      <c r="E199" s="138"/>
      <c r="F199" s="138"/>
      <c r="G199" s="138"/>
      <c r="H199" s="140"/>
      <c r="I199" s="140"/>
      <c r="J199" s="138"/>
      <c r="K199" s="138"/>
      <c r="L199" s="32"/>
      <c r="M199" s="32"/>
      <c r="N199" s="14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</row>
    <row r="200" ht="14.25" spans="1:214">
      <c r="A200" s="138"/>
      <c r="B200" s="139"/>
      <c r="C200" s="138"/>
      <c r="D200" s="138"/>
      <c r="E200" s="138"/>
      <c r="F200" s="138"/>
      <c r="G200" s="138"/>
      <c r="H200" s="140"/>
      <c r="I200" s="140"/>
      <c r="J200" s="138"/>
      <c r="K200" s="138"/>
      <c r="L200" s="32"/>
      <c r="M200" s="32"/>
      <c r="N200" s="14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</row>
    <row r="201" ht="14.25" spans="1:214">
      <c r="A201" s="138"/>
      <c r="B201" s="139"/>
      <c r="C201" s="138"/>
      <c r="D201" s="138"/>
      <c r="E201" s="138"/>
      <c r="F201" s="138"/>
      <c r="G201" s="138"/>
      <c r="H201" s="140"/>
      <c r="I201" s="140"/>
      <c r="J201" s="138"/>
      <c r="K201" s="138"/>
      <c r="L201" s="32"/>
      <c r="M201" s="32"/>
      <c r="N201" s="14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</row>
    <row r="202" ht="14.25" spans="1:214">
      <c r="A202" s="138"/>
      <c r="B202" s="139"/>
      <c r="C202" s="138"/>
      <c r="D202" s="138"/>
      <c r="E202" s="138"/>
      <c r="F202" s="138"/>
      <c r="G202" s="138"/>
      <c r="H202" s="140"/>
      <c r="I202" s="140"/>
      <c r="J202" s="138"/>
      <c r="K202" s="138"/>
      <c r="L202" s="32"/>
      <c r="M202" s="32"/>
      <c r="N202" s="14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</row>
    <row r="203" ht="14.25" spans="1:214">
      <c r="A203" s="138"/>
      <c r="B203" s="139"/>
      <c r="C203" s="138"/>
      <c r="D203" s="138"/>
      <c r="E203" s="138"/>
      <c r="F203" s="138"/>
      <c r="G203" s="138"/>
      <c r="H203" s="140"/>
      <c r="I203" s="140"/>
      <c r="J203" s="138"/>
      <c r="K203" s="138"/>
      <c r="L203" s="32"/>
      <c r="M203" s="32"/>
      <c r="N203" s="14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</row>
    <row r="204" ht="14.25" spans="1:214">
      <c r="A204" s="138"/>
      <c r="B204" s="139"/>
      <c r="C204" s="138"/>
      <c r="D204" s="138"/>
      <c r="E204" s="138"/>
      <c r="F204" s="138"/>
      <c r="G204" s="138"/>
      <c r="H204" s="140"/>
      <c r="I204" s="140"/>
      <c r="J204" s="138"/>
      <c r="K204" s="138"/>
      <c r="L204" s="32"/>
      <c r="M204" s="32"/>
      <c r="N204" s="14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</row>
    <row r="205" ht="14.25" spans="1:214">
      <c r="A205" s="138"/>
      <c r="B205" s="139"/>
      <c r="C205" s="138"/>
      <c r="D205" s="138"/>
      <c r="E205" s="138"/>
      <c r="F205" s="138"/>
      <c r="G205" s="138"/>
      <c r="H205" s="140"/>
      <c r="I205" s="140"/>
      <c r="J205" s="138"/>
      <c r="K205" s="138"/>
      <c r="L205" s="32"/>
      <c r="M205" s="32"/>
      <c r="N205" s="14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</row>
    <row r="206" ht="14.25" spans="1:214">
      <c r="A206" s="138"/>
      <c r="B206" s="139"/>
      <c r="C206" s="138"/>
      <c r="D206" s="138"/>
      <c r="E206" s="138"/>
      <c r="F206" s="138"/>
      <c r="G206" s="138"/>
      <c r="H206" s="140"/>
      <c r="I206" s="140"/>
      <c r="J206" s="138"/>
      <c r="K206" s="138"/>
      <c r="L206" s="32"/>
      <c r="M206" s="32"/>
      <c r="N206" s="14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</row>
    <row r="207" ht="14.25" spans="1:214">
      <c r="A207" s="138"/>
      <c r="B207" s="139"/>
      <c r="C207" s="138"/>
      <c r="D207" s="138"/>
      <c r="E207" s="138"/>
      <c r="F207" s="138"/>
      <c r="G207" s="138"/>
      <c r="H207" s="140"/>
      <c r="I207" s="140"/>
      <c r="J207" s="138"/>
      <c r="K207" s="138"/>
      <c r="L207" s="32"/>
      <c r="M207" s="32"/>
      <c r="N207" s="14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</row>
    <row r="208" ht="14.25" spans="1:214">
      <c r="A208" s="138"/>
      <c r="B208" s="139"/>
      <c r="C208" s="138"/>
      <c r="D208" s="138"/>
      <c r="E208" s="138"/>
      <c r="F208" s="138"/>
      <c r="G208" s="138"/>
      <c r="H208" s="140"/>
      <c r="I208" s="140"/>
      <c r="J208" s="138"/>
      <c r="K208" s="138"/>
      <c r="L208" s="32"/>
      <c r="M208" s="32"/>
      <c r="N208" s="14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</row>
    <row r="209" ht="14.25" spans="1:214">
      <c r="A209" s="138"/>
      <c r="B209" s="139"/>
      <c r="C209" s="138"/>
      <c r="D209" s="138"/>
      <c r="E209" s="138"/>
      <c r="F209" s="138"/>
      <c r="G209" s="138"/>
      <c r="H209" s="140"/>
      <c r="I209" s="140"/>
      <c r="J209" s="138"/>
      <c r="K209" s="138"/>
      <c r="L209" s="32"/>
      <c r="M209" s="32"/>
      <c r="N209" s="14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</row>
    <row r="210" ht="14.25" spans="1:214">
      <c r="A210" s="138"/>
      <c r="B210" s="139"/>
      <c r="C210" s="138"/>
      <c r="D210" s="138"/>
      <c r="E210" s="138"/>
      <c r="F210" s="138"/>
      <c r="G210" s="138"/>
      <c r="H210" s="140"/>
      <c r="I210" s="140"/>
      <c r="J210" s="138"/>
      <c r="K210" s="138"/>
      <c r="L210" s="32"/>
      <c r="M210" s="32"/>
      <c r="N210" s="14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</row>
    <row r="211" ht="14.25" spans="1:214">
      <c r="A211" s="138"/>
      <c r="B211" s="139"/>
      <c r="C211" s="138"/>
      <c r="D211" s="138"/>
      <c r="E211" s="138"/>
      <c r="F211" s="138"/>
      <c r="G211" s="138"/>
      <c r="H211" s="140"/>
      <c r="I211" s="140"/>
      <c r="J211" s="138"/>
      <c r="K211" s="138"/>
      <c r="L211" s="32"/>
      <c r="M211" s="32"/>
      <c r="N211" s="14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</row>
    <row r="212" ht="14.25" spans="1:214">
      <c r="A212" s="138"/>
      <c r="B212" s="139"/>
      <c r="C212" s="138"/>
      <c r="D212" s="138"/>
      <c r="E212" s="138"/>
      <c r="F212" s="138"/>
      <c r="G212" s="138"/>
      <c r="H212" s="140"/>
      <c r="I212" s="140"/>
      <c r="J212" s="138"/>
      <c r="K212" s="138"/>
      <c r="L212" s="32"/>
      <c r="M212" s="32"/>
      <c r="N212" s="14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</row>
    <row r="213" ht="14.25" spans="1:214">
      <c r="A213" s="138"/>
      <c r="B213" s="139"/>
      <c r="C213" s="138"/>
      <c r="D213" s="138"/>
      <c r="E213" s="138"/>
      <c r="F213" s="138"/>
      <c r="G213" s="138"/>
      <c r="H213" s="140"/>
      <c r="I213" s="140"/>
      <c r="J213" s="138"/>
      <c r="K213" s="138"/>
      <c r="L213" s="32"/>
      <c r="M213" s="32"/>
      <c r="N213" s="14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</row>
    <row r="214" ht="14.25" spans="1:214">
      <c r="A214" s="138"/>
      <c r="B214" s="139"/>
      <c r="C214" s="138"/>
      <c r="D214" s="138"/>
      <c r="E214" s="138"/>
      <c r="F214" s="138"/>
      <c r="G214" s="138"/>
      <c r="H214" s="140"/>
      <c r="I214" s="140"/>
      <c r="J214" s="138"/>
      <c r="K214" s="138"/>
      <c r="L214" s="32"/>
      <c r="M214" s="32"/>
      <c r="N214" s="14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</row>
    <row r="215" ht="14.25" spans="1:214">
      <c r="A215" s="138"/>
      <c r="B215" s="139"/>
      <c r="C215" s="138"/>
      <c r="D215" s="138"/>
      <c r="E215" s="138"/>
      <c r="F215" s="138"/>
      <c r="G215" s="138"/>
      <c r="H215" s="140"/>
      <c r="I215" s="140"/>
      <c r="J215" s="138"/>
      <c r="K215" s="138"/>
      <c r="L215" s="32"/>
      <c r="M215" s="32"/>
      <c r="N215" s="14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</row>
    <row r="216" ht="14.25" spans="1:214">
      <c r="A216" s="138"/>
      <c r="B216" s="139"/>
      <c r="C216" s="138"/>
      <c r="D216" s="138"/>
      <c r="E216" s="138"/>
      <c r="F216" s="138"/>
      <c r="G216" s="138"/>
      <c r="H216" s="140"/>
      <c r="I216" s="140"/>
      <c r="J216" s="138"/>
      <c r="K216" s="138"/>
      <c r="L216" s="32"/>
      <c r="M216" s="32"/>
      <c r="N216" s="14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</row>
    <row r="217" ht="14.25" spans="1:214">
      <c r="A217" s="138"/>
      <c r="B217" s="139"/>
      <c r="C217" s="138"/>
      <c r="D217" s="138"/>
      <c r="E217" s="138"/>
      <c r="F217" s="138"/>
      <c r="G217" s="138"/>
      <c r="H217" s="140"/>
      <c r="I217" s="140"/>
      <c r="J217" s="138"/>
      <c r="K217" s="138"/>
      <c r="L217" s="32"/>
      <c r="M217" s="32"/>
      <c r="N217" s="14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</row>
    <row r="218" ht="14.25" spans="1:214">
      <c r="A218" s="138"/>
      <c r="B218" s="139"/>
      <c r="C218" s="138"/>
      <c r="D218" s="138"/>
      <c r="E218" s="138"/>
      <c r="F218" s="138"/>
      <c r="G218" s="138"/>
      <c r="H218" s="140"/>
      <c r="I218" s="140"/>
      <c r="J218" s="138"/>
      <c r="K218" s="138"/>
      <c r="L218" s="32"/>
      <c r="M218" s="32"/>
      <c r="N218" s="14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</row>
    <row r="219" ht="14.25" spans="1:214">
      <c r="A219" s="138"/>
      <c r="B219" s="139"/>
      <c r="C219" s="138"/>
      <c r="D219" s="138"/>
      <c r="E219" s="138"/>
      <c r="F219" s="138"/>
      <c r="G219" s="138"/>
      <c r="H219" s="140"/>
      <c r="I219" s="140"/>
      <c r="J219" s="138"/>
      <c r="K219" s="138"/>
      <c r="L219" s="32"/>
      <c r="M219" s="32"/>
      <c r="N219" s="14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</row>
    <row r="220" ht="14.25" spans="1:214">
      <c r="A220" s="138"/>
      <c r="B220" s="139"/>
      <c r="C220" s="138"/>
      <c r="D220" s="138"/>
      <c r="E220" s="138"/>
      <c r="F220" s="138"/>
      <c r="G220" s="138"/>
      <c r="H220" s="140"/>
      <c r="I220" s="140"/>
      <c r="J220" s="138"/>
      <c r="K220" s="138"/>
      <c r="L220" s="32"/>
      <c r="M220" s="32"/>
      <c r="N220" s="14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</row>
    <row r="221" ht="14.25" spans="1:214">
      <c r="A221" s="138"/>
      <c r="B221" s="139"/>
      <c r="C221" s="138"/>
      <c r="D221" s="138"/>
      <c r="E221" s="138"/>
      <c r="F221" s="138"/>
      <c r="G221" s="138"/>
      <c r="H221" s="140"/>
      <c r="I221" s="140"/>
      <c r="J221" s="138"/>
      <c r="K221" s="138"/>
      <c r="L221" s="32"/>
      <c r="M221" s="32"/>
      <c r="N221" s="14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</row>
    <row r="222" ht="14.25" spans="1:214">
      <c r="A222" s="138"/>
      <c r="B222" s="139"/>
      <c r="C222" s="138"/>
      <c r="D222" s="138"/>
      <c r="E222" s="138"/>
      <c r="F222" s="138"/>
      <c r="G222" s="138"/>
      <c r="H222" s="140"/>
      <c r="I222" s="140"/>
      <c r="J222" s="138"/>
      <c r="K222" s="138"/>
      <c r="L222" s="32"/>
      <c r="M222" s="32"/>
      <c r="N222" s="14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</row>
    <row r="223" ht="14.25" spans="1:214">
      <c r="A223" s="138"/>
      <c r="B223" s="139"/>
      <c r="C223" s="138"/>
      <c r="D223" s="138"/>
      <c r="E223" s="138"/>
      <c r="F223" s="138"/>
      <c r="G223" s="138"/>
      <c r="H223" s="140"/>
      <c r="I223" s="140"/>
      <c r="J223" s="138"/>
      <c r="K223" s="138"/>
      <c r="L223" s="32"/>
      <c r="M223" s="32"/>
      <c r="N223" s="14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</row>
    <row r="224" ht="14.25" spans="1:214">
      <c r="A224" s="138"/>
      <c r="B224" s="139"/>
      <c r="C224" s="138"/>
      <c r="D224" s="138"/>
      <c r="E224" s="138"/>
      <c r="F224" s="138"/>
      <c r="G224" s="138"/>
      <c r="H224" s="140"/>
      <c r="I224" s="140"/>
      <c r="J224" s="138"/>
      <c r="K224" s="138"/>
      <c r="L224" s="32"/>
      <c r="M224" s="32"/>
      <c r="N224" s="14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</row>
    <row r="225" ht="14.25" spans="1:214">
      <c r="A225" s="138"/>
      <c r="B225" s="139"/>
      <c r="C225" s="138"/>
      <c r="D225" s="138"/>
      <c r="E225" s="138"/>
      <c r="F225" s="138"/>
      <c r="G225" s="138"/>
      <c r="H225" s="140"/>
      <c r="I225" s="140"/>
      <c r="J225" s="138"/>
      <c r="K225" s="138"/>
      <c r="L225" s="32"/>
      <c r="M225" s="32"/>
      <c r="N225" s="14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</row>
    <row r="226" ht="14.25" spans="1:214">
      <c r="A226" s="138"/>
      <c r="B226" s="139"/>
      <c r="C226" s="138"/>
      <c r="D226" s="138"/>
      <c r="E226" s="138"/>
      <c r="F226" s="138"/>
      <c r="G226" s="138"/>
      <c r="H226" s="140"/>
      <c r="I226" s="140"/>
      <c r="J226" s="138"/>
      <c r="K226" s="138"/>
      <c r="L226" s="32"/>
      <c r="M226" s="32"/>
      <c r="N226" s="14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</row>
    <row r="227" ht="14.25" spans="1:214">
      <c r="A227" s="138"/>
      <c r="B227" s="139"/>
      <c r="C227" s="138"/>
      <c r="D227" s="138"/>
      <c r="E227" s="138"/>
      <c r="F227" s="138"/>
      <c r="G227" s="138"/>
      <c r="H227" s="140"/>
      <c r="I227" s="140"/>
      <c r="J227" s="138"/>
      <c r="K227" s="138"/>
      <c r="L227" s="32"/>
      <c r="M227" s="32"/>
      <c r="N227" s="14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</row>
    <row r="228" ht="14.25" spans="1:214">
      <c r="A228" s="138"/>
      <c r="B228" s="139"/>
      <c r="C228" s="138"/>
      <c r="D228" s="138"/>
      <c r="E228" s="138"/>
      <c r="F228" s="138"/>
      <c r="G228" s="138"/>
      <c r="H228" s="140"/>
      <c r="I228" s="140"/>
      <c r="J228" s="138"/>
      <c r="K228" s="138"/>
      <c r="L228" s="32"/>
      <c r="M228" s="32"/>
      <c r="N228" s="14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</row>
    <row r="229" ht="14.25" spans="1:214">
      <c r="A229" s="138"/>
      <c r="B229" s="139"/>
      <c r="C229" s="138"/>
      <c r="D229" s="138"/>
      <c r="E229" s="138"/>
      <c r="F229" s="138"/>
      <c r="G229" s="138"/>
      <c r="H229" s="140"/>
      <c r="I229" s="140"/>
      <c r="J229" s="138"/>
      <c r="K229" s="138"/>
      <c r="L229" s="32"/>
      <c r="M229" s="32"/>
      <c r="N229" s="14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</row>
    <row r="230" ht="14.25" spans="1:214">
      <c r="A230" s="138"/>
      <c r="B230" s="139"/>
      <c r="C230" s="138"/>
      <c r="D230" s="138"/>
      <c r="E230" s="138"/>
      <c r="F230" s="138"/>
      <c r="G230" s="138"/>
      <c r="H230" s="140"/>
      <c r="I230" s="140"/>
      <c r="J230" s="138"/>
      <c r="K230" s="138"/>
      <c r="L230" s="32"/>
      <c r="M230" s="32"/>
      <c r="N230" s="14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</row>
    <row r="231" ht="14.25" spans="1:214">
      <c r="A231" s="138"/>
      <c r="B231" s="139"/>
      <c r="C231" s="138"/>
      <c r="D231" s="138"/>
      <c r="E231" s="138"/>
      <c r="F231" s="138"/>
      <c r="G231" s="138"/>
      <c r="H231" s="140"/>
      <c r="I231" s="140"/>
      <c r="J231" s="138"/>
      <c r="K231" s="138"/>
      <c r="L231" s="32"/>
      <c r="M231" s="32"/>
      <c r="N231" s="14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</row>
    <row r="232" ht="14.25" spans="1:214">
      <c r="A232" s="138"/>
      <c r="B232" s="139"/>
      <c r="C232" s="138"/>
      <c r="D232" s="138"/>
      <c r="E232" s="138"/>
      <c r="F232" s="138"/>
      <c r="G232" s="138"/>
      <c r="H232" s="140"/>
      <c r="I232" s="140"/>
      <c r="J232" s="138"/>
      <c r="K232" s="138"/>
      <c r="L232" s="32"/>
      <c r="M232" s="32"/>
      <c r="N232" s="14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</row>
    <row r="233" ht="14.25" spans="1:214">
      <c r="A233" s="138"/>
      <c r="B233" s="139"/>
      <c r="C233" s="138"/>
      <c r="D233" s="138"/>
      <c r="E233" s="138"/>
      <c r="F233" s="138"/>
      <c r="G233" s="138"/>
      <c r="H233" s="140"/>
      <c r="I233" s="140"/>
      <c r="J233" s="138"/>
      <c r="K233" s="138"/>
      <c r="L233" s="32"/>
      <c r="M233" s="32"/>
      <c r="N233" s="14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</row>
    <row r="234" ht="14.25" spans="1:214">
      <c r="A234" s="138"/>
      <c r="B234" s="139"/>
      <c r="C234" s="138"/>
      <c r="D234" s="138"/>
      <c r="E234" s="138"/>
      <c r="F234" s="138"/>
      <c r="G234" s="138"/>
      <c r="H234" s="140"/>
      <c r="I234" s="140"/>
      <c r="J234" s="138"/>
      <c r="K234" s="138"/>
      <c r="L234" s="32"/>
      <c r="M234" s="32"/>
      <c r="N234" s="14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</row>
    <row r="235" ht="14.25" spans="1:214">
      <c r="A235" s="138"/>
      <c r="B235" s="139"/>
      <c r="C235" s="138"/>
      <c r="D235" s="138"/>
      <c r="E235" s="138"/>
      <c r="F235" s="138"/>
      <c r="G235" s="138"/>
      <c r="H235" s="140"/>
      <c r="I235" s="140"/>
      <c r="J235" s="138"/>
      <c r="K235" s="138"/>
      <c r="L235" s="32"/>
      <c r="M235" s="32"/>
      <c r="N235" s="14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</row>
    <row r="236" ht="14.25" spans="1:214">
      <c r="A236" s="138"/>
      <c r="B236" s="139"/>
      <c r="C236" s="138"/>
      <c r="D236" s="138"/>
      <c r="E236" s="138"/>
      <c r="F236" s="138"/>
      <c r="G236" s="138"/>
      <c r="H236" s="140"/>
      <c r="I236" s="140"/>
      <c r="J236" s="138"/>
      <c r="K236" s="138"/>
      <c r="L236" s="32"/>
      <c r="M236" s="32"/>
      <c r="N236" s="14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</row>
    <row r="237" ht="14.25" spans="1:214">
      <c r="A237" s="138"/>
      <c r="B237" s="139"/>
      <c r="C237" s="138"/>
      <c r="D237" s="138"/>
      <c r="E237" s="138"/>
      <c r="F237" s="138"/>
      <c r="G237" s="138"/>
      <c r="H237" s="140"/>
      <c r="I237" s="140"/>
      <c r="J237" s="138"/>
      <c r="K237" s="138"/>
      <c r="L237" s="32"/>
      <c r="M237" s="32"/>
      <c r="N237" s="14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</row>
    <row r="238" ht="14.25" spans="1:214">
      <c r="A238" s="138"/>
      <c r="B238" s="139"/>
      <c r="C238" s="138"/>
      <c r="D238" s="138"/>
      <c r="E238" s="138"/>
      <c r="F238" s="138"/>
      <c r="G238" s="138"/>
      <c r="H238" s="140"/>
      <c r="I238" s="140"/>
      <c r="J238" s="138"/>
      <c r="K238" s="138"/>
      <c r="L238" s="32"/>
      <c r="M238" s="32"/>
      <c r="N238" s="14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</row>
    <row r="239" ht="14.25" spans="1:214">
      <c r="A239" s="138"/>
      <c r="B239" s="139"/>
      <c r="C239" s="138"/>
      <c r="D239" s="138"/>
      <c r="E239" s="138"/>
      <c r="F239" s="138"/>
      <c r="G239" s="138"/>
      <c r="H239" s="140"/>
      <c r="I239" s="140"/>
      <c r="J239" s="138"/>
      <c r="K239" s="138"/>
      <c r="L239" s="32"/>
      <c r="M239" s="32"/>
      <c r="N239" s="14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</row>
    <row r="240" ht="14.25" spans="1:214">
      <c r="A240" s="138"/>
      <c r="B240" s="139"/>
      <c r="C240" s="138"/>
      <c r="D240" s="138"/>
      <c r="E240" s="138"/>
      <c r="F240" s="138"/>
      <c r="G240" s="138"/>
      <c r="H240" s="140"/>
      <c r="I240" s="140"/>
      <c r="J240" s="138"/>
      <c r="K240" s="138"/>
      <c r="L240" s="32"/>
      <c r="M240" s="32"/>
      <c r="N240" s="14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</row>
    <row r="241" ht="14.25" spans="1:214">
      <c r="A241" s="138"/>
      <c r="B241" s="139"/>
      <c r="C241" s="138"/>
      <c r="D241" s="138"/>
      <c r="E241" s="138"/>
      <c r="F241" s="138"/>
      <c r="G241" s="138"/>
      <c r="H241" s="140"/>
      <c r="I241" s="140"/>
      <c r="J241" s="138"/>
      <c r="K241" s="138"/>
      <c r="L241" s="32"/>
      <c r="M241" s="32"/>
      <c r="N241" s="14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</row>
    <row r="242" ht="14.25" spans="1:214">
      <c r="A242" s="138"/>
      <c r="B242" s="139"/>
      <c r="C242" s="138"/>
      <c r="D242" s="138"/>
      <c r="E242" s="138"/>
      <c r="F242" s="138"/>
      <c r="G242" s="138"/>
      <c r="H242" s="140"/>
      <c r="I242" s="140"/>
      <c r="J242" s="138"/>
      <c r="K242" s="138"/>
      <c r="L242" s="32"/>
      <c r="M242" s="32"/>
      <c r="N242" s="14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</row>
    <row r="243" ht="14.25" spans="1:214">
      <c r="A243" s="138"/>
      <c r="B243" s="139"/>
      <c r="C243" s="138"/>
      <c r="D243" s="138"/>
      <c r="E243" s="138"/>
      <c r="F243" s="138"/>
      <c r="G243" s="138"/>
      <c r="H243" s="140"/>
      <c r="I243" s="140"/>
      <c r="J243" s="138"/>
      <c r="K243" s="138"/>
      <c r="L243" s="32"/>
      <c r="M243" s="32"/>
      <c r="N243" s="14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</row>
    <row r="244" ht="14.25" spans="1:214">
      <c r="A244" s="138"/>
      <c r="B244" s="139"/>
      <c r="C244" s="138"/>
      <c r="D244" s="138"/>
      <c r="E244" s="138"/>
      <c r="F244" s="138"/>
      <c r="G244" s="138"/>
      <c r="H244" s="140"/>
      <c r="I244" s="140"/>
      <c r="J244" s="138"/>
      <c r="K244" s="138"/>
      <c r="L244" s="32"/>
      <c r="M244" s="32"/>
      <c r="N244" s="14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</row>
    <row r="245" ht="14.25" spans="1:214">
      <c r="A245" s="138"/>
      <c r="B245" s="139"/>
      <c r="C245" s="138"/>
      <c r="D245" s="138"/>
      <c r="E245" s="138"/>
      <c r="F245" s="138"/>
      <c r="G245" s="138"/>
      <c r="H245" s="140"/>
      <c r="I245" s="140"/>
      <c r="J245" s="138"/>
      <c r="K245" s="138"/>
      <c r="L245" s="32"/>
      <c r="M245" s="32"/>
      <c r="N245" s="14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</row>
    <row r="246" ht="14.25" spans="1:214">
      <c r="A246" s="138"/>
      <c r="B246" s="139"/>
      <c r="C246" s="138"/>
      <c r="D246" s="138"/>
      <c r="E246" s="138"/>
      <c r="F246" s="138"/>
      <c r="G246" s="138"/>
      <c r="H246" s="140"/>
      <c r="I246" s="140"/>
      <c r="J246" s="138"/>
      <c r="K246" s="138"/>
      <c r="L246" s="32"/>
      <c r="M246" s="32"/>
      <c r="N246" s="14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</row>
    <row r="247" ht="14.25" spans="1:214">
      <c r="A247" s="138"/>
      <c r="B247" s="139"/>
      <c r="C247" s="138"/>
      <c r="D247" s="138"/>
      <c r="E247" s="138"/>
      <c r="F247" s="138"/>
      <c r="G247" s="138"/>
      <c r="H247" s="140"/>
      <c r="I247" s="140"/>
      <c r="J247" s="138"/>
      <c r="K247" s="138"/>
      <c r="L247" s="32"/>
      <c r="M247" s="32"/>
      <c r="N247" s="14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</row>
    <row r="248" ht="14.25" spans="1:214">
      <c r="A248" s="138"/>
      <c r="B248" s="139"/>
      <c r="C248" s="138"/>
      <c r="D248" s="138"/>
      <c r="E248" s="138"/>
      <c r="F248" s="138"/>
      <c r="G248" s="138"/>
      <c r="H248" s="140"/>
      <c r="I248" s="140"/>
      <c r="J248" s="138"/>
      <c r="K248" s="138"/>
      <c r="L248" s="32"/>
      <c r="M248" s="32"/>
      <c r="N248" s="14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</row>
    <row r="249" ht="14.25" spans="1:214">
      <c r="A249" s="138"/>
      <c r="B249" s="139"/>
      <c r="C249" s="138"/>
      <c r="D249" s="138"/>
      <c r="E249" s="138"/>
      <c r="F249" s="138"/>
      <c r="G249" s="138"/>
      <c r="H249" s="140"/>
      <c r="I249" s="140"/>
      <c r="J249" s="138"/>
      <c r="K249" s="138"/>
      <c r="L249" s="32"/>
      <c r="M249" s="32"/>
      <c r="N249" s="14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</row>
    <row r="250" ht="14.25" spans="1:214">
      <c r="A250" s="138"/>
      <c r="B250" s="139"/>
      <c r="C250" s="138"/>
      <c r="D250" s="138"/>
      <c r="E250" s="138"/>
      <c r="F250" s="138"/>
      <c r="G250" s="138"/>
      <c r="H250" s="140"/>
      <c r="I250" s="140"/>
      <c r="J250" s="138"/>
      <c r="K250" s="138"/>
      <c r="L250" s="32"/>
      <c r="M250" s="32"/>
      <c r="N250" s="14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</row>
    <row r="251" ht="14.25" spans="1:214">
      <c r="A251" s="138"/>
      <c r="B251" s="139"/>
      <c r="C251" s="138"/>
      <c r="D251" s="138"/>
      <c r="E251" s="138"/>
      <c r="F251" s="138"/>
      <c r="G251" s="138"/>
      <c r="H251" s="140"/>
      <c r="I251" s="140"/>
      <c r="J251" s="138"/>
      <c r="K251" s="138"/>
      <c r="L251" s="32"/>
      <c r="M251" s="32"/>
      <c r="N251" s="14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</row>
    <row r="252" ht="14.25" spans="1:214">
      <c r="A252" s="138"/>
      <c r="B252" s="139"/>
      <c r="C252" s="138"/>
      <c r="D252" s="138"/>
      <c r="E252" s="138"/>
      <c r="F252" s="138"/>
      <c r="G252" s="138"/>
      <c r="H252" s="140"/>
      <c r="I252" s="140"/>
      <c r="J252" s="138"/>
      <c r="K252" s="138"/>
      <c r="L252" s="32"/>
      <c r="M252" s="32"/>
      <c r="N252" s="14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</row>
    <row r="253" ht="14.25" spans="1:214">
      <c r="A253" s="138"/>
      <c r="B253" s="139"/>
      <c r="C253" s="138"/>
      <c r="D253" s="138"/>
      <c r="E253" s="138"/>
      <c r="F253" s="138"/>
      <c r="G253" s="138"/>
      <c r="H253" s="140"/>
      <c r="I253" s="140"/>
      <c r="J253" s="138"/>
      <c r="K253" s="138"/>
      <c r="L253" s="32"/>
      <c r="M253" s="32"/>
      <c r="N253" s="14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</row>
    <row r="254" ht="14.25" spans="1:214">
      <c r="A254" s="138"/>
      <c r="B254" s="139"/>
      <c r="C254" s="138"/>
      <c r="D254" s="138"/>
      <c r="E254" s="138"/>
      <c r="F254" s="138"/>
      <c r="G254" s="138"/>
      <c r="H254" s="140"/>
      <c r="I254" s="140"/>
      <c r="J254" s="138"/>
      <c r="K254" s="138"/>
      <c r="L254" s="32"/>
      <c r="M254" s="32"/>
      <c r="N254" s="14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</row>
    <row r="255" ht="14.25" spans="1:214">
      <c r="A255" s="138"/>
      <c r="B255" s="139"/>
      <c r="C255" s="138"/>
      <c r="D255" s="138"/>
      <c r="E255" s="138"/>
      <c r="F255" s="138"/>
      <c r="G255" s="138"/>
      <c r="H255" s="140"/>
      <c r="I255" s="140"/>
      <c r="J255" s="138"/>
      <c r="K255" s="138"/>
      <c r="L255" s="32"/>
      <c r="M255" s="32"/>
      <c r="N255" s="14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</row>
    <row r="256" ht="14.25" spans="1:214">
      <c r="A256" s="138"/>
      <c r="B256" s="139"/>
      <c r="C256" s="138"/>
      <c r="D256" s="138"/>
      <c r="E256" s="138"/>
      <c r="F256" s="138"/>
      <c r="G256" s="138"/>
      <c r="H256" s="140"/>
      <c r="I256" s="140"/>
      <c r="J256" s="138"/>
      <c r="K256" s="138"/>
      <c r="L256" s="32"/>
      <c r="M256" s="32"/>
      <c r="N256" s="14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</row>
    <row r="257" ht="14.25" spans="1:214">
      <c r="A257" s="138"/>
      <c r="B257" s="139"/>
      <c r="C257" s="138"/>
      <c r="D257" s="138"/>
      <c r="E257" s="138"/>
      <c r="F257" s="138"/>
      <c r="G257" s="138"/>
      <c r="H257" s="140"/>
      <c r="I257" s="140"/>
      <c r="J257" s="138"/>
      <c r="K257" s="138"/>
      <c r="L257" s="32"/>
      <c r="M257" s="32"/>
      <c r="N257" s="14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</row>
    <row r="258" ht="14.25" spans="1:214">
      <c r="A258" s="138"/>
      <c r="B258" s="139"/>
      <c r="C258" s="138"/>
      <c r="D258" s="138"/>
      <c r="E258" s="138"/>
      <c r="F258" s="138"/>
      <c r="G258" s="138"/>
      <c r="H258" s="140"/>
      <c r="I258" s="140"/>
      <c r="J258" s="138"/>
      <c r="K258" s="138"/>
      <c r="L258" s="32"/>
      <c r="M258" s="32"/>
      <c r="N258" s="14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</row>
    <row r="259" ht="14.25" spans="1:214">
      <c r="A259" s="138"/>
      <c r="B259" s="139"/>
      <c r="C259" s="138"/>
      <c r="D259" s="138"/>
      <c r="E259" s="138"/>
      <c r="F259" s="138"/>
      <c r="G259" s="138"/>
      <c r="H259" s="140"/>
      <c r="I259" s="140"/>
      <c r="J259" s="138"/>
      <c r="K259" s="138"/>
      <c r="L259" s="32"/>
      <c r="M259" s="32"/>
      <c r="N259" s="14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</row>
    <row r="260" ht="14.25" spans="1:214">
      <c r="A260" s="138"/>
      <c r="B260" s="139"/>
      <c r="C260" s="138"/>
      <c r="D260" s="138"/>
      <c r="E260" s="138"/>
      <c r="F260" s="138"/>
      <c r="G260" s="138"/>
      <c r="H260" s="140"/>
      <c r="I260" s="140"/>
      <c r="J260" s="138"/>
      <c r="K260" s="138"/>
      <c r="L260" s="32"/>
      <c r="M260" s="32"/>
      <c r="N260" s="14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</row>
    <row r="261" ht="14.25" spans="1:214">
      <c r="A261" s="138"/>
      <c r="B261" s="139"/>
      <c r="C261" s="138"/>
      <c r="D261" s="138"/>
      <c r="E261" s="138"/>
      <c r="F261" s="138"/>
      <c r="G261" s="138"/>
      <c r="H261" s="140"/>
      <c r="I261" s="140"/>
      <c r="J261" s="138"/>
      <c r="K261" s="138"/>
      <c r="L261" s="32"/>
      <c r="M261" s="32"/>
      <c r="N261" s="14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</row>
    <row r="262" ht="14.25" spans="1:214">
      <c r="A262" s="138"/>
      <c r="B262" s="139"/>
      <c r="C262" s="138"/>
      <c r="D262" s="138"/>
      <c r="E262" s="138"/>
      <c r="F262" s="138"/>
      <c r="G262" s="138"/>
      <c r="H262" s="140"/>
      <c r="I262" s="140"/>
      <c r="J262" s="138"/>
      <c r="K262" s="138"/>
      <c r="L262" s="32"/>
      <c r="M262" s="32"/>
      <c r="N262" s="14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</row>
    <row r="263" ht="14.25" spans="1:214">
      <c r="A263" s="138"/>
      <c r="B263" s="139"/>
      <c r="C263" s="138"/>
      <c r="D263" s="138"/>
      <c r="E263" s="138"/>
      <c r="F263" s="138"/>
      <c r="G263" s="138"/>
      <c r="H263" s="140"/>
      <c r="I263" s="140"/>
      <c r="J263" s="138"/>
      <c r="K263" s="138"/>
      <c r="L263" s="32"/>
      <c r="M263" s="32"/>
      <c r="N263" s="14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</row>
    <row r="264" ht="14.25" spans="1:214">
      <c r="A264" s="138"/>
      <c r="B264" s="139"/>
      <c r="C264" s="138"/>
      <c r="D264" s="138"/>
      <c r="E264" s="138"/>
      <c r="F264" s="138"/>
      <c r="G264" s="138"/>
      <c r="H264" s="140"/>
      <c r="I264" s="140"/>
      <c r="J264" s="138"/>
      <c r="K264" s="138"/>
      <c r="L264" s="32"/>
      <c r="M264" s="32"/>
      <c r="N264" s="14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</row>
    <row r="265" ht="14.25" spans="1:214">
      <c r="A265" s="138"/>
      <c r="B265" s="139"/>
      <c r="C265" s="138"/>
      <c r="D265" s="138"/>
      <c r="E265" s="138"/>
      <c r="F265" s="138"/>
      <c r="G265" s="138"/>
      <c r="H265" s="140"/>
      <c r="I265" s="140"/>
      <c r="J265" s="138"/>
      <c r="K265" s="138"/>
      <c r="L265" s="32"/>
      <c r="M265" s="32"/>
      <c r="N265" s="14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</row>
    <row r="266" ht="14.25" spans="1:214">
      <c r="A266" s="138"/>
      <c r="B266" s="139"/>
      <c r="C266" s="138"/>
      <c r="D266" s="138"/>
      <c r="E266" s="138"/>
      <c r="F266" s="138"/>
      <c r="G266" s="138"/>
      <c r="H266" s="140"/>
      <c r="I266" s="140"/>
      <c r="J266" s="138"/>
      <c r="K266" s="138"/>
      <c r="L266" s="32"/>
      <c r="M266" s="32"/>
      <c r="N266" s="14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</row>
    <row r="267" ht="14.25" spans="1:214">
      <c r="A267" s="138"/>
      <c r="B267" s="139"/>
      <c r="C267" s="138"/>
      <c r="D267" s="138"/>
      <c r="E267" s="138"/>
      <c r="F267" s="138"/>
      <c r="G267" s="138"/>
      <c r="H267" s="140"/>
      <c r="I267" s="140"/>
      <c r="J267" s="138"/>
      <c r="K267" s="138"/>
      <c r="L267" s="32"/>
      <c r="M267" s="32"/>
      <c r="N267" s="14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</row>
    <row r="268" ht="14.25" spans="1:214">
      <c r="A268" s="138"/>
      <c r="B268" s="139"/>
      <c r="C268" s="138"/>
      <c r="D268" s="138"/>
      <c r="E268" s="138"/>
      <c r="F268" s="138"/>
      <c r="G268" s="138"/>
      <c r="H268" s="140"/>
      <c r="I268" s="140"/>
      <c r="J268" s="138"/>
      <c r="K268" s="138"/>
      <c r="L268" s="32"/>
      <c r="M268" s="32"/>
      <c r="N268" s="14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</row>
    <row r="269" ht="14.25" spans="1:214">
      <c r="A269" s="138"/>
      <c r="B269" s="139"/>
      <c r="C269" s="138"/>
      <c r="D269" s="138"/>
      <c r="E269" s="138"/>
      <c r="F269" s="138"/>
      <c r="G269" s="138"/>
      <c r="H269" s="140"/>
      <c r="I269" s="140"/>
      <c r="J269" s="138"/>
      <c r="K269" s="138"/>
      <c r="L269" s="32"/>
      <c r="M269" s="32"/>
      <c r="N269" s="14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</row>
    <row r="270" ht="14.25" spans="1:214">
      <c r="A270" s="138"/>
      <c r="B270" s="139"/>
      <c r="C270" s="138"/>
      <c r="D270" s="138"/>
      <c r="E270" s="138"/>
      <c r="F270" s="138"/>
      <c r="G270" s="138"/>
      <c r="H270" s="140"/>
      <c r="I270" s="140"/>
      <c r="J270" s="138"/>
      <c r="K270" s="138"/>
      <c r="L270" s="32"/>
      <c r="M270" s="32"/>
      <c r="N270" s="14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</row>
    <row r="271" ht="14.25" spans="1:214">
      <c r="A271" s="138"/>
      <c r="B271" s="139"/>
      <c r="C271" s="138"/>
      <c r="D271" s="138"/>
      <c r="E271" s="138"/>
      <c r="F271" s="138"/>
      <c r="G271" s="138"/>
      <c r="H271" s="140"/>
      <c r="I271" s="140"/>
      <c r="J271" s="138"/>
      <c r="K271" s="138"/>
      <c r="L271" s="32"/>
      <c r="M271" s="32"/>
      <c r="N271" s="14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</row>
    <row r="272" ht="14.25" spans="1:214">
      <c r="A272" s="138"/>
      <c r="B272" s="139"/>
      <c r="C272" s="138"/>
      <c r="D272" s="138"/>
      <c r="E272" s="138"/>
      <c r="F272" s="138"/>
      <c r="G272" s="138"/>
      <c r="H272" s="140"/>
      <c r="I272" s="140"/>
      <c r="J272" s="138"/>
      <c r="K272" s="138"/>
      <c r="L272" s="32"/>
      <c r="M272" s="32"/>
      <c r="N272" s="14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</row>
    <row r="273" ht="14.25" spans="1:214">
      <c r="A273" s="138"/>
      <c r="B273" s="139"/>
      <c r="C273" s="138"/>
      <c r="D273" s="138"/>
      <c r="E273" s="138"/>
      <c r="F273" s="138"/>
      <c r="G273" s="138"/>
      <c r="H273" s="140"/>
      <c r="I273" s="140"/>
      <c r="J273" s="138"/>
      <c r="K273" s="138"/>
      <c r="L273" s="32"/>
      <c r="M273" s="32"/>
      <c r="N273" s="14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</row>
    <row r="274" ht="14.25" spans="1:214">
      <c r="A274" s="138"/>
      <c r="B274" s="139"/>
      <c r="C274" s="138"/>
      <c r="D274" s="138"/>
      <c r="E274" s="138"/>
      <c r="F274" s="138"/>
      <c r="G274" s="138"/>
      <c r="H274" s="140"/>
      <c r="I274" s="140"/>
      <c r="J274" s="138"/>
      <c r="K274" s="138"/>
      <c r="L274" s="32"/>
      <c r="M274" s="32"/>
      <c r="N274" s="14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</row>
    <row r="275" ht="14.25" spans="1:214">
      <c r="A275" s="138"/>
      <c r="B275" s="139"/>
      <c r="C275" s="138"/>
      <c r="D275" s="138"/>
      <c r="E275" s="138"/>
      <c r="F275" s="138"/>
      <c r="G275" s="138"/>
      <c r="H275" s="140"/>
      <c r="I275" s="140"/>
      <c r="J275" s="138"/>
      <c r="K275" s="138"/>
      <c r="L275" s="32"/>
      <c r="M275" s="32"/>
      <c r="N275" s="14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</row>
    <row r="276" ht="14.25" spans="1:214">
      <c r="A276" s="138"/>
      <c r="B276" s="139"/>
      <c r="C276" s="138"/>
      <c r="D276" s="138"/>
      <c r="E276" s="138"/>
      <c r="F276" s="138"/>
      <c r="G276" s="138"/>
      <c r="H276" s="140"/>
      <c r="I276" s="140"/>
      <c r="J276" s="138"/>
      <c r="K276" s="138"/>
      <c r="L276" s="32"/>
      <c r="M276" s="32"/>
      <c r="N276" s="14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</row>
    <row r="277" ht="14.25" spans="1:214">
      <c r="A277" s="138"/>
      <c r="B277" s="139"/>
      <c r="C277" s="138"/>
      <c r="D277" s="138"/>
      <c r="E277" s="138"/>
      <c r="F277" s="138"/>
      <c r="G277" s="138"/>
      <c r="H277" s="140"/>
      <c r="I277" s="140"/>
      <c r="J277" s="138"/>
      <c r="K277" s="138"/>
      <c r="L277" s="32"/>
      <c r="M277" s="32"/>
      <c r="N277" s="14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</row>
    <row r="278" ht="14.25" spans="1:214">
      <c r="A278" s="138"/>
      <c r="B278" s="139"/>
      <c r="C278" s="138"/>
      <c r="D278" s="138"/>
      <c r="E278" s="138"/>
      <c r="F278" s="138"/>
      <c r="G278" s="138"/>
      <c r="H278" s="140"/>
      <c r="I278" s="140"/>
      <c r="J278" s="138"/>
      <c r="K278" s="138"/>
      <c r="L278" s="32"/>
      <c r="M278" s="32"/>
      <c r="N278" s="14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</row>
    <row r="279" ht="14.25" spans="1:214">
      <c r="A279" s="138"/>
      <c r="B279" s="139"/>
      <c r="C279" s="138"/>
      <c r="D279" s="138"/>
      <c r="E279" s="138"/>
      <c r="F279" s="138"/>
      <c r="G279" s="138"/>
      <c r="H279" s="140"/>
      <c r="I279" s="140"/>
      <c r="J279" s="138"/>
      <c r="K279" s="138"/>
      <c r="L279" s="32"/>
      <c r="M279" s="32"/>
      <c r="N279" s="14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</row>
    <row r="280" ht="14.25" spans="1:214">
      <c r="A280" s="138"/>
      <c r="B280" s="139"/>
      <c r="C280" s="138"/>
      <c r="D280" s="138"/>
      <c r="E280" s="138"/>
      <c r="F280" s="138"/>
      <c r="G280" s="138"/>
      <c r="H280" s="140"/>
      <c r="I280" s="140"/>
      <c r="J280" s="138"/>
      <c r="K280" s="138"/>
      <c r="L280" s="32"/>
      <c r="M280" s="32"/>
      <c r="N280" s="14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</row>
    <row r="281" ht="14.25" spans="1:214">
      <c r="A281" s="138"/>
      <c r="B281" s="139"/>
      <c r="C281" s="138"/>
      <c r="D281" s="138"/>
      <c r="E281" s="138"/>
      <c r="F281" s="138"/>
      <c r="G281" s="138"/>
      <c r="H281" s="140"/>
      <c r="I281" s="140"/>
      <c r="J281" s="138"/>
      <c r="K281" s="138"/>
      <c r="L281" s="32"/>
      <c r="M281" s="32"/>
      <c r="N281" s="14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</row>
    <row r="282" ht="14.25" spans="1:214">
      <c r="A282" s="138"/>
      <c r="B282" s="139"/>
      <c r="C282" s="138"/>
      <c r="D282" s="138"/>
      <c r="E282" s="138"/>
      <c r="F282" s="138"/>
      <c r="G282" s="138"/>
      <c r="H282" s="140"/>
      <c r="I282" s="140"/>
      <c r="J282" s="138"/>
      <c r="K282" s="138"/>
      <c r="L282" s="32"/>
      <c r="M282" s="32"/>
      <c r="N282" s="14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</row>
    <row r="283" ht="14.25" spans="1:214">
      <c r="A283" s="138"/>
      <c r="B283" s="139"/>
      <c r="C283" s="138"/>
      <c r="D283" s="138"/>
      <c r="E283" s="138"/>
      <c r="F283" s="138"/>
      <c r="G283" s="138"/>
      <c r="H283" s="140"/>
      <c r="I283" s="140"/>
      <c r="J283" s="138"/>
      <c r="K283" s="138"/>
      <c r="L283" s="32"/>
      <c r="M283" s="32"/>
      <c r="N283" s="14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</row>
    <row r="284" ht="14.25" spans="1:214">
      <c r="A284" s="138"/>
      <c r="B284" s="139"/>
      <c r="C284" s="138"/>
      <c r="D284" s="138"/>
      <c r="E284" s="138"/>
      <c r="F284" s="138"/>
      <c r="G284" s="138"/>
      <c r="H284" s="140"/>
      <c r="I284" s="140"/>
      <c r="J284" s="138"/>
      <c r="K284" s="138"/>
      <c r="L284" s="32"/>
      <c r="M284" s="32"/>
      <c r="N284" s="14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</row>
    <row r="285" ht="14.25" spans="1:214">
      <c r="A285" s="138"/>
      <c r="B285" s="139"/>
      <c r="C285" s="138"/>
      <c r="D285" s="138"/>
      <c r="E285" s="138"/>
      <c r="F285" s="138"/>
      <c r="G285" s="138"/>
      <c r="H285" s="140"/>
      <c r="I285" s="140"/>
      <c r="J285" s="138"/>
      <c r="K285" s="138"/>
      <c r="L285" s="32"/>
      <c r="M285" s="32"/>
      <c r="N285" s="14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</row>
    <row r="286" ht="14.25" spans="1:214">
      <c r="A286" s="138"/>
      <c r="B286" s="139"/>
      <c r="C286" s="138"/>
      <c r="D286" s="138"/>
      <c r="E286" s="138"/>
      <c r="F286" s="138"/>
      <c r="G286" s="138"/>
      <c r="H286" s="140"/>
      <c r="I286" s="140"/>
      <c r="J286" s="138"/>
      <c r="K286" s="138"/>
      <c r="L286" s="32"/>
      <c r="M286" s="32"/>
      <c r="N286" s="14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</row>
    <row r="287" ht="14.25" spans="1:214">
      <c r="A287" s="138"/>
      <c r="B287" s="139"/>
      <c r="C287" s="138"/>
      <c r="D287" s="138"/>
      <c r="E287" s="138"/>
      <c r="F287" s="138"/>
      <c r="G287" s="138"/>
      <c r="H287" s="140"/>
      <c r="I287" s="140"/>
      <c r="J287" s="138"/>
      <c r="K287" s="138"/>
      <c r="L287" s="32"/>
      <c r="M287" s="32"/>
      <c r="N287" s="14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</row>
    <row r="288" ht="14.25" spans="1:214">
      <c r="A288" s="138"/>
      <c r="B288" s="139"/>
      <c r="C288" s="138"/>
      <c r="D288" s="138"/>
      <c r="E288" s="138"/>
      <c r="F288" s="138"/>
      <c r="G288" s="138"/>
      <c r="H288" s="140"/>
      <c r="I288" s="140"/>
      <c r="J288" s="138"/>
      <c r="K288" s="138"/>
      <c r="L288" s="32"/>
      <c r="M288" s="32"/>
      <c r="N288" s="14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</row>
    <row r="289" ht="14.25" spans="1:214">
      <c r="A289" s="138"/>
      <c r="B289" s="139"/>
      <c r="C289" s="138"/>
      <c r="D289" s="138"/>
      <c r="E289" s="138"/>
      <c r="F289" s="138"/>
      <c r="G289" s="138"/>
      <c r="H289" s="140"/>
      <c r="I289" s="140"/>
      <c r="J289" s="138"/>
      <c r="K289" s="138"/>
      <c r="L289" s="32"/>
      <c r="M289" s="32"/>
      <c r="N289" s="14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</row>
    <row r="290" ht="14.25" spans="1:214">
      <c r="A290" s="138"/>
      <c r="B290" s="139"/>
      <c r="C290" s="138"/>
      <c r="D290" s="138"/>
      <c r="E290" s="138"/>
      <c r="F290" s="138"/>
      <c r="G290" s="138"/>
      <c r="H290" s="140"/>
      <c r="I290" s="140"/>
      <c r="J290" s="138"/>
      <c r="K290" s="138"/>
      <c r="L290" s="32"/>
      <c r="M290" s="32"/>
      <c r="N290" s="14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</row>
    <row r="291" ht="14.25" spans="1:214">
      <c r="A291" s="138"/>
      <c r="B291" s="139"/>
      <c r="C291" s="138"/>
      <c r="D291" s="138"/>
      <c r="E291" s="138"/>
      <c r="F291" s="138"/>
      <c r="G291" s="138"/>
      <c r="H291" s="140"/>
      <c r="I291" s="140"/>
      <c r="J291" s="138"/>
      <c r="K291" s="138"/>
      <c r="L291" s="32"/>
      <c r="M291" s="32"/>
      <c r="N291" s="14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</row>
    <row r="292" ht="14.25" spans="1:214">
      <c r="A292" s="138"/>
      <c r="B292" s="139"/>
      <c r="C292" s="138"/>
      <c r="D292" s="138"/>
      <c r="E292" s="138"/>
      <c r="F292" s="138"/>
      <c r="G292" s="138"/>
      <c r="H292" s="140"/>
      <c r="I292" s="140"/>
      <c r="J292" s="138"/>
      <c r="K292" s="138"/>
      <c r="L292" s="32"/>
      <c r="M292" s="32"/>
      <c r="N292" s="14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</row>
    <row r="293" ht="14.25" spans="1:214">
      <c r="A293" s="138"/>
      <c r="B293" s="139"/>
      <c r="C293" s="138"/>
      <c r="D293" s="138"/>
      <c r="E293" s="138"/>
      <c r="F293" s="138"/>
      <c r="G293" s="138"/>
      <c r="H293" s="140"/>
      <c r="I293" s="140"/>
      <c r="J293" s="138"/>
      <c r="K293" s="138"/>
      <c r="L293" s="32"/>
      <c r="M293" s="32"/>
      <c r="N293" s="14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</row>
    <row r="294" ht="14.25" spans="1:214">
      <c r="A294" s="138"/>
      <c r="B294" s="139"/>
      <c r="C294" s="138"/>
      <c r="D294" s="138"/>
      <c r="E294" s="138"/>
      <c r="F294" s="138"/>
      <c r="G294" s="138"/>
      <c r="H294" s="140"/>
      <c r="I294" s="140"/>
      <c r="J294" s="138"/>
      <c r="K294" s="138"/>
      <c r="L294" s="32"/>
      <c r="M294" s="32"/>
      <c r="N294" s="14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</row>
    <row r="295" ht="14.25" spans="1:214">
      <c r="A295" s="138"/>
      <c r="B295" s="139"/>
      <c r="C295" s="138"/>
      <c r="D295" s="138"/>
      <c r="E295" s="138"/>
      <c r="F295" s="138"/>
      <c r="G295" s="138"/>
      <c r="H295" s="140"/>
      <c r="I295" s="140"/>
      <c r="J295" s="138"/>
      <c r="K295" s="138"/>
      <c r="L295" s="32"/>
      <c r="M295" s="32"/>
      <c r="N295" s="14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</row>
    <row r="296" ht="14.25" spans="1:214">
      <c r="A296" s="138"/>
      <c r="B296" s="139"/>
      <c r="C296" s="138"/>
      <c r="D296" s="138"/>
      <c r="E296" s="138"/>
      <c r="F296" s="138"/>
      <c r="G296" s="138"/>
      <c r="H296" s="140"/>
      <c r="I296" s="140"/>
      <c r="J296" s="138"/>
      <c r="K296" s="138"/>
      <c r="L296" s="32"/>
      <c r="M296" s="32"/>
      <c r="N296" s="14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</row>
    <row r="297" ht="14.25" spans="1:214">
      <c r="A297" s="138"/>
      <c r="B297" s="139"/>
      <c r="C297" s="138"/>
      <c r="D297" s="138"/>
      <c r="E297" s="138"/>
      <c r="F297" s="138"/>
      <c r="G297" s="138"/>
      <c r="H297" s="140"/>
      <c r="I297" s="140"/>
      <c r="J297" s="138"/>
      <c r="K297" s="138"/>
      <c r="L297" s="32"/>
      <c r="M297" s="32"/>
      <c r="N297" s="14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</row>
    <row r="298" ht="14.25" spans="1:214">
      <c r="A298" s="138"/>
      <c r="B298" s="139"/>
      <c r="C298" s="138"/>
      <c r="D298" s="138"/>
      <c r="E298" s="138"/>
      <c r="F298" s="138"/>
      <c r="G298" s="138"/>
      <c r="H298" s="140"/>
      <c r="I298" s="140"/>
      <c r="J298" s="138"/>
      <c r="K298" s="138"/>
      <c r="L298" s="32"/>
      <c r="M298" s="32"/>
      <c r="N298" s="14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</row>
    <row r="299" ht="14.25" spans="1:214">
      <c r="A299" s="138"/>
      <c r="B299" s="139"/>
      <c r="C299" s="138"/>
      <c r="D299" s="138"/>
      <c r="E299" s="138"/>
      <c r="F299" s="138"/>
      <c r="G299" s="138"/>
      <c r="H299" s="140"/>
      <c r="I299" s="140"/>
      <c r="J299" s="138"/>
      <c r="K299" s="138"/>
      <c r="L299" s="32"/>
      <c r="M299" s="32"/>
      <c r="N299" s="14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</row>
    <row r="300" ht="14.25" spans="1:214">
      <c r="A300" s="138"/>
      <c r="B300" s="139"/>
      <c r="C300" s="138"/>
      <c r="D300" s="138"/>
      <c r="E300" s="138"/>
      <c r="F300" s="138"/>
      <c r="G300" s="138"/>
      <c r="H300" s="140"/>
      <c r="I300" s="140"/>
      <c r="J300" s="138"/>
      <c r="K300" s="138"/>
      <c r="L300" s="32"/>
      <c r="M300" s="32"/>
      <c r="N300" s="14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</row>
    <row r="301" ht="14.25" spans="1:214">
      <c r="A301" s="138"/>
      <c r="B301" s="139"/>
      <c r="C301" s="138"/>
      <c r="D301" s="138"/>
      <c r="E301" s="138"/>
      <c r="F301" s="138"/>
      <c r="G301" s="138"/>
      <c r="H301" s="140"/>
      <c r="I301" s="140"/>
      <c r="J301" s="138"/>
      <c r="K301" s="138"/>
      <c r="L301" s="32"/>
      <c r="M301" s="32"/>
      <c r="N301" s="14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</row>
    <row r="302" ht="14.25" spans="1:214">
      <c r="A302" s="138"/>
      <c r="B302" s="139"/>
      <c r="C302" s="138"/>
      <c r="D302" s="138"/>
      <c r="E302" s="138"/>
      <c r="F302" s="138"/>
      <c r="G302" s="138"/>
      <c r="H302" s="140"/>
      <c r="I302" s="140"/>
      <c r="J302" s="138"/>
      <c r="K302" s="138"/>
      <c r="L302" s="32"/>
      <c r="M302" s="32"/>
      <c r="N302" s="14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</row>
    <row r="303" ht="14.25" spans="1:214">
      <c r="A303" s="138"/>
      <c r="B303" s="139"/>
      <c r="C303" s="138"/>
      <c r="D303" s="138"/>
      <c r="E303" s="138"/>
      <c r="F303" s="138"/>
      <c r="G303" s="138"/>
      <c r="H303" s="140"/>
      <c r="I303" s="140"/>
      <c r="J303" s="138"/>
      <c r="K303" s="138"/>
      <c r="L303" s="32"/>
      <c r="M303" s="32"/>
      <c r="N303" s="14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</row>
    <row r="304" ht="14.25" spans="1:214">
      <c r="A304" s="138"/>
      <c r="B304" s="139"/>
      <c r="C304" s="138"/>
      <c r="D304" s="138"/>
      <c r="E304" s="138"/>
      <c r="F304" s="138"/>
      <c r="G304" s="138"/>
      <c r="H304" s="140"/>
      <c r="I304" s="140"/>
      <c r="J304" s="138"/>
      <c r="K304" s="138"/>
      <c r="L304" s="32"/>
      <c r="M304" s="32"/>
      <c r="N304" s="14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</row>
    <row r="305" ht="14.25" spans="1:214">
      <c r="A305" s="138"/>
      <c r="B305" s="139"/>
      <c r="C305" s="138"/>
      <c r="D305" s="138"/>
      <c r="E305" s="138"/>
      <c r="F305" s="138"/>
      <c r="G305" s="138"/>
      <c r="H305" s="140"/>
      <c r="I305" s="140"/>
      <c r="J305" s="138"/>
      <c r="K305" s="138"/>
      <c r="L305" s="32"/>
      <c r="M305" s="32"/>
      <c r="N305" s="14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</row>
    <row r="306" ht="14.25" spans="1:214">
      <c r="A306" s="138"/>
      <c r="B306" s="139"/>
      <c r="C306" s="138"/>
      <c r="D306" s="138"/>
      <c r="E306" s="138"/>
      <c r="F306" s="138"/>
      <c r="G306" s="138"/>
      <c r="H306" s="140"/>
      <c r="I306" s="140"/>
      <c r="J306" s="138"/>
      <c r="K306" s="138"/>
      <c r="L306" s="32"/>
      <c r="M306" s="32"/>
      <c r="N306" s="14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</row>
    <row r="307" ht="14.25" spans="1:214">
      <c r="A307" s="138"/>
      <c r="B307" s="139"/>
      <c r="C307" s="138"/>
      <c r="D307" s="138"/>
      <c r="E307" s="138"/>
      <c r="F307" s="138"/>
      <c r="G307" s="138"/>
      <c r="H307" s="140"/>
      <c r="I307" s="140"/>
      <c r="J307" s="138"/>
      <c r="K307" s="138"/>
      <c r="L307" s="32"/>
      <c r="M307" s="32"/>
      <c r="N307" s="14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</row>
    <row r="308" ht="14.25" spans="1:214">
      <c r="A308" s="138"/>
      <c r="B308" s="139"/>
      <c r="C308" s="138"/>
      <c r="D308" s="138"/>
      <c r="E308" s="138"/>
      <c r="F308" s="138"/>
      <c r="G308" s="138"/>
      <c r="H308" s="140"/>
      <c r="I308" s="140"/>
      <c r="J308" s="138"/>
      <c r="K308" s="138"/>
      <c r="L308" s="32"/>
      <c r="M308" s="32"/>
      <c r="N308" s="14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</row>
    <row r="309" ht="14.25" spans="1:214">
      <c r="A309" s="138"/>
      <c r="B309" s="139"/>
      <c r="C309" s="138"/>
      <c r="D309" s="138"/>
      <c r="E309" s="138"/>
      <c r="F309" s="138"/>
      <c r="G309" s="138"/>
      <c r="H309" s="140"/>
      <c r="I309" s="140"/>
      <c r="J309" s="138"/>
      <c r="K309" s="138"/>
      <c r="L309" s="32"/>
      <c r="M309" s="32"/>
      <c r="N309" s="14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</row>
    <row r="310" ht="14.25" spans="1:214">
      <c r="A310" s="138"/>
      <c r="B310" s="139"/>
      <c r="C310" s="138"/>
      <c r="D310" s="138"/>
      <c r="E310" s="138"/>
      <c r="F310" s="138"/>
      <c r="G310" s="138"/>
      <c r="H310" s="140"/>
      <c r="I310" s="140"/>
      <c r="J310" s="138"/>
      <c r="K310" s="138"/>
      <c r="L310" s="32"/>
      <c r="M310" s="32"/>
      <c r="N310" s="14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</row>
    <row r="311" ht="14.25" spans="1:214">
      <c r="A311" s="138"/>
      <c r="B311" s="139"/>
      <c r="C311" s="138"/>
      <c r="D311" s="138"/>
      <c r="E311" s="138"/>
      <c r="F311" s="138"/>
      <c r="G311" s="138"/>
      <c r="H311" s="140"/>
      <c r="I311" s="140"/>
      <c r="J311" s="138"/>
      <c r="K311" s="138"/>
      <c r="L311" s="32"/>
      <c r="M311" s="32"/>
      <c r="N311" s="14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</row>
  </sheetData>
  <mergeCells count="55">
    <mergeCell ref="A1:P1"/>
    <mergeCell ref="A2:G2"/>
    <mergeCell ref="H2:J2"/>
    <mergeCell ref="H3:I3"/>
    <mergeCell ref="K3:N3"/>
    <mergeCell ref="H24:I24"/>
    <mergeCell ref="K24:N24"/>
    <mergeCell ref="H47:I47"/>
    <mergeCell ref="K47:N47"/>
    <mergeCell ref="H70:I70"/>
    <mergeCell ref="K70:N70"/>
    <mergeCell ref="A90:C90"/>
    <mergeCell ref="A91:D91"/>
    <mergeCell ref="E91:J91"/>
    <mergeCell ref="K91:P91"/>
    <mergeCell ref="A3:A4"/>
    <mergeCell ref="A24:A25"/>
    <mergeCell ref="A47:A48"/>
    <mergeCell ref="A70:A71"/>
    <mergeCell ref="B3:B4"/>
    <mergeCell ref="B24:B25"/>
    <mergeCell ref="B47:B48"/>
    <mergeCell ref="B70:B71"/>
    <mergeCell ref="C3:C4"/>
    <mergeCell ref="C24:C25"/>
    <mergeCell ref="C47:C48"/>
    <mergeCell ref="C70:C71"/>
    <mergeCell ref="D3:D4"/>
    <mergeCell ref="D24:D25"/>
    <mergeCell ref="D47:D48"/>
    <mergeCell ref="D70:D71"/>
    <mergeCell ref="E3:E4"/>
    <mergeCell ref="E24:E25"/>
    <mergeCell ref="E47:E48"/>
    <mergeCell ref="E70:E71"/>
    <mergeCell ref="F3:F4"/>
    <mergeCell ref="F24:F25"/>
    <mergeCell ref="F47:F48"/>
    <mergeCell ref="F70:F71"/>
    <mergeCell ref="G3:G4"/>
    <mergeCell ref="G24:G25"/>
    <mergeCell ref="G47:G48"/>
    <mergeCell ref="G70:G71"/>
    <mergeCell ref="J3:J4"/>
    <mergeCell ref="J24:J25"/>
    <mergeCell ref="J47:J48"/>
    <mergeCell ref="J70:J71"/>
    <mergeCell ref="O3:O4"/>
    <mergeCell ref="O24:O25"/>
    <mergeCell ref="O47:O48"/>
    <mergeCell ref="O70:O71"/>
    <mergeCell ref="P3:P4"/>
    <mergeCell ref="P24:P25"/>
    <mergeCell ref="P47:P48"/>
    <mergeCell ref="P70:P71"/>
  </mergeCells>
  <pageMargins left="0.393055555555556" right="0.393055555555556" top="0.786805555555556" bottom="0.393055555555556" header="0.786805555555556" footer="0.393055555555556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241"/>
  <sheetViews>
    <sheetView zoomScale="96" zoomScaleNormal="96" workbookViewId="0">
      <selection activeCell="N16" sqref="N16"/>
    </sheetView>
  </sheetViews>
  <sheetFormatPr defaultColWidth="9" defaultRowHeight="14.25"/>
  <cols>
    <col min="1" max="1" width="3.63333333333333" style="1" customWidth="1"/>
    <col min="2" max="2" width="11.325" style="1" customWidth="1"/>
    <col min="3" max="3" width="10.1333333333333" style="1" customWidth="1"/>
    <col min="4" max="4" width="9" style="1"/>
    <col min="5" max="5" width="7.175" style="1" customWidth="1"/>
    <col min="6" max="6" width="6.94166666666667" style="2" customWidth="1"/>
    <col min="7" max="7" width="4.13333333333333" style="1" customWidth="1"/>
    <col min="8" max="10" width="11.225" style="1" customWidth="1"/>
    <col min="11" max="11" width="7.28333333333333" style="1" customWidth="1"/>
    <col min="12" max="12" width="8.78333333333333" style="1" customWidth="1"/>
    <col min="13" max="13" width="7.41666666666667" style="1" customWidth="1"/>
    <col min="14" max="14" width="15.225" style="1" customWidth="1"/>
    <col min="15" max="15" width="7.025" style="1" customWidth="1"/>
    <col min="16" max="17" width="9" style="1"/>
    <col min="18" max="18" width="27.9916666666667" style="1" customWidth="1"/>
    <col min="19" max="16384" width="9" style="1"/>
  </cols>
  <sheetData>
    <row r="1" ht="27" spans="1:252">
      <c r="A1" s="3" t="s">
        <v>218</v>
      </c>
      <c r="B1" s="3"/>
      <c r="C1" s="3"/>
      <c r="D1" s="3"/>
      <c r="E1" s="3"/>
      <c r="F1" s="4"/>
      <c r="G1" s="3"/>
      <c r="H1" s="3"/>
      <c r="I1" s="3"/>
      <c r="J1" s="3"/>
      <c r="K1" s="3"/>
      <c r="L1" s="3"/>
      <c r="M1" s="3"/>
      <c r="N1" s="3"/>
      <c r="O1" s="3"/>
      <c r="P1" s="3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</row>
    <row r="2" ht="25" customHeight="1" spans="1:252">
      <c r="A2" s="5" t="s">
        <v>74</v>
      </c>
      <c r="B2" s="5"/>
      <c r="C2" s="5"/>
      <c r="D2" s="5"/>
      <c r="E2" s="5"/>
      <c r="F2" s="6"/>
      <c r="G2" s="5"/>
      <c r="H2" s="7" t="s">
        <v>75</v>
      </c>
      <c r="I2" s="7"/>
      <c r="J2" s="7"/>
      <c r="K2" s="32"/>
      <c r="L2" s="33" t="s">
        <v>76</v>
      </c>
      <c r="M2" s="33"/>
      <c r="N2" s="34"/>
      <c r="O2" s="35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</row>
    <row r="3" ht="25" customHeight="1" spans="1:252">
      <c r="A3" s="8" t="s">
        <v>31</v>
      </c>
      <c r="B3" s="9" t="s">
        <v>219</v>
      </c>
      <c r="C3" s="9" t="s">
        <v>220</v>
      </c>
      <c r="D3" s="9" t="s">
        <v>221</v>
      </c>
      <c r="E3" s="9" t="s">
        <v>314</v>
      </c>
      <c r="F3" s="9" t="s">
        <v>223</v>
      </c>
      <c r="G3" s="9" t="s">
        <v>224</v>
      </c>
      <c r="H3" s="10" t="s">
        <v>95</v>
      </c>
      <c r="I3" s="10"/>
      <c r="J3" s="36" t="s">
        <v>6</v>
      </c>
      <c r="K3" s="36"/>
      <c r="L3" s="36"/>
      <c r="M3" s="36"/>
      <c r="N3" s="36"/>
      <c r="O3" s="37" t="s">
        <v>35</v>
      </c>
      <c r="P3" s="38" t="s">
        <v>36</v>
      </c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</row>
    <row r="4" ht="25" customHeight="1" spans="1:252">
      <c r="A4" s="11"/>
      <c r="B4" s="12" t="s">
        <v>38</v>
      </c>
      <c r="C4" s="12" t="s">
        <v>39</v>
      </c>
      <c r="D4" s="12" t="s">
        <v>40</v>
      </c>
      <c r="E4" s="12" t="s">
        <v>41</v>
      </c>
      <c r="F4" s="12"/>
      <c r="G4" s="12"/>
      <c r="H4" s="13" t="s">
        <v>84</v>
      </c>
      <c r="I4" s="13" t="s">
        <v>161</v>
      </c>
      <c r="J4" s="12" t="s">
        <v>84</v>
      </c>
      <c r="K4" s="39" t="s">
        <v>225</v>
      </c>
      <c r="L4" s="39" t="s">
        <v>226</v>
      </c>
      <c r="M4" s="39" t="s">
        <v>85</v>
      </c>
      <c r="N4" s="40" t="s">
        <v>161</v>
      </c>
      <c r="O4" s="41"/>
      <c r="P4" s="42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</row>
    <row r="5" s="1" customFormat="1" ht="66" customHeight="1" spans="1:252">
      <c r="A5" s="14">
        <v>1</v>
      </c>
      <c r="B5" s="15" t="s">
        <v>394</v>
      </c>
      <c r="C5" s="16" t="s">
        <v>395</v>
      </c>
      <c r="D5" s="16" t="s">
        <v>396</v>
      </c>
      <c r="E5" s="16">
        <v>2004</v>
      </c>
      <c r="F5" s="17" t="s">
        <v>397</v>
      </c>
      <c r="G5" s="16">
        <v>3</v>
      </c>
      <c r="H5" s="18">
        <v>48000</v>
      </c>
      <c r="I5" s="43">
        <v>36000</v>
      </c>
      <c r="J5" s="18">
        <v>9000</v>
      </c>
      <c r="K5" s="44"/>
      <c r="L5" s="44"/>
      <c r="M5" s="44"/>
      <c r="N5" s="43">
        <v>9000</v>
      </c>
      <c r="O5" s="45"/>
      <c r="P5" s="46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</row>
    <row r="6" s="1" customFormat="1" ht="66" customHeight="1" spans="1:252">
      <c r="A6" s="19"/>
      <c r="B6" s="20" t="s">
        <v>88</v>
      </c>
      <c r="C6" s="21"/>
      <c r="D6" s="21"/>
      <c r="E6" s="21"/>
      <c r="F6" s="22"/>
      <c r="G6" s="21"/>
      <c r="H6" s="23">
        <v>48000</v>
      </c>
      <c r="I6" s="47">
        <v>36000</v>
      </c>
      <c r="J6" s="23">
        <v>9000</v>
      </c>
      <c r="K6" s="48"/>
      <c r="L6" s="48"/>
      <c r="M6" s="48"/>
      <c r="N6" s="47">
        <f>SUM(N5:N5)</f>
        <v>9000</v>
      </c>
      <c r="O6" s="49"/>
      <c r="P6" s="50"/>
      <c r="Q6" s="54"/>
      <c r="R6" s="31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</row>
    <row r="7" ht="18" customHeight="1" spans="1:252">
      <c r="A7" s="24" t="s">
        <v>89</v>
      </c>
      <c r="B7" s="24"/>
      <c r="C7" s="24"/>
      <c r="D7" s="24"/>
      <c r="E7" s="25" t="s">
        <v>90</v>
      </c>
      <c r="F7" s="26"/>
      <c r="G7" s="25"/>
      <c r="H7" s="25"/>
      <c r="I7" s="25"/>
      <c r="J7" s="25" t="s">
        <v>91</v>
      </c>
      <c r="K7" s="25"/>
      <c r="L7" s="25"/>
      <c r="M7" s="25"/>
      <c r="N7" s="25"/>
      <c r="O7" s="25"/>
      <c r="P7" s="2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</row>
    <row r="8" ht="15.75" spans="1:252">
      <c r="A8" s="27"/>
      <c r="B8" s="28"/>
      <c r="C8" s="28"/>
      <c r="D8" s="29"/>
      <c r="E8" s="29"/>
      <c r="F8" s="30"/>
      <c r="G8" s="29"/>
      <c r="H8" s="29"/>
      <c r="I8" s="29"/>
      <c r="J8" s="51"/>
      <c r="K8" s="29"/>
      <c r="L8" s="29"/>
      <c r="M8" s="29"/>
      <c r="N8" s="29"/>
      <c r="O8" s="29"/>
      <c r="P8" s="51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</row>
    <row r="9" spans="1:25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</row>
    <row r="10" spans="1:25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</row>
    <row r="11" spans="1:25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</row>
    <row r="12" spans="1:25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</row>
    <row r="13" spans="1:25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</row>
    <row r="14" spans="1:25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</row>
    <row r="15" spans="1:25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</row>
    <row r="16" spans="1:25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</row>
    <row r="17" spans="1:25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</row>
    <row r="18" spans="1:25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</row>
    <row r="19" spans="1:25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</row>
    <row r="20" spans="1:25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</row>
    <row r="21" spans="1:25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</row>
    <row r="22" spans="1:25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</row>
    <row r="23" spans="1:25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</row>
    <row r="24" spans="1:25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</row>
    <row r="25" spans="1:25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</row>
    <row r="26" spans="1:25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</row>
    <row r="27" spans="1:25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</row>
    <row r="28" spans="1:25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</row>
    <row r="29" spans="1:25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</row>
    <row r="30" spans="1:25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</row>
    <row r="31" spans="1:25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</row>
    <row r="32" spans="1:25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</row>
    <row r="33" spans="1:25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</row>
    <row r="34" spans="1:25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</row>
    <row r="35" spans="1:25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</row>
    <row r="36" spans="1:25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</row>
    <row r="37" spans="1:25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</row>
    <row r="38" spans="1:25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</row>
    <row r="39" spans="1:252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</row>
    <row r="40" spans="1:252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</row>
    <row r="41" spans="1:252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</row>
    <row r="42" spans="1:252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</row>
    <row r="43" spans="1:252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</row>
    <row r="44" spans="1:252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</row>
    <row r="45" spans="1:252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</row>
    <row r="46" spans="1:252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</row>
    <row r="47" spans="1:252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</row>
    <row r="48" spans="1:252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</row>
    <row r="49" spans="1:252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</row>
    <row r="50" spans="1:252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</row>
    <row r="51" spans="1:252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</row>
    <row r="52" spans="1:252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</row>
    <row r="53" spans="1:252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</row>
    <row r="54" spans="1:252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</row>
    <row r="55" spans="1:252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</row>
    <row r="56" spans="1:252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</row>
    <row r="57" spans="1:252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</row>
    <row r="58" spans="1:252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</row>
    <row r="59" spans="1:252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</row>
    <row r="60" spans="1:252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</row>
    <row r="61" spans="1:252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</row>
    <row r="62" spans="1:252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</row>
    <row r="63" spans="1:25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</row>
    <row r="64" spans="1:25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</row>
    <row r="65" spans="1:25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</row>
    <row r="66" spans="1:25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</row>
    <row r="67" spans="1:25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</row>
    <row r="68" spans="1:25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</row>
    <row r="69" spans="1:25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</row>
    <row r="70" spans="1:25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</row>
    <row r="71" spans="1:25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</row>
    <row r="72" spans="1:25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</row>
    <row r="73" spans="1:25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</row>
    <row r="74" spans="1:25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</row>
    <row r="75" spans="1:25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</row>
    <row r="76" spans="1:25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</row>
    <row r="77" spans="1:25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</row>
    <row r="78" spans="1:25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</row>
    <row r="79" spans="1:25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</row>
    <row r="80" spans="1:25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</row>
    <row r="81" spans="1:25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</row>
    <row r="82" spans="1:25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</row>
    <row r="83" spans="1:25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</row>
    <row r="84" spans="1:25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</row>
    <row r="85" spans="1:25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</row>
    <row r="86" spans="1:25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</row>
    <row r="87" spans="1:25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</row>
    <row r="88" spans="1:25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</row>
    <row r="89" spans="1:25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</row>
    <row r="90" spans="1:25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</row>
    <row r="91" spans="1:25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</row>
    <row r="92" spans="1:25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</row>
    <row r="93" spans="1:25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</row>
    <row r="94" spans="1:25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</row>
    <row r="95" spans="1:25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</row>
    <row r="96" spans="1:25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</row>
    <row r="97" spans="1:25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</row>
    <row r="98" spans="1:25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</row>
    <row r="99" spans="1:25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</row>
    <row r="100" spans="1:25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</row>
    <row r="101" spans="1:25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</row>
    <row r="102" spans="1:25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</row>
    <row r="103" spans="1:25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</row>
    <row r="104" spans="1:25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</row>
    <row r="105" spans="1:25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</row>
    <row r="106" spans="1:25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</row>
    <row r="107" spans="1:25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</row>
    <row r="108" spans="1:25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</row>
    <row r="109" spans="1:25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</row>
    <row r="110" spans="1:25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</row>
    <row r="111" spans="1:25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</row>
    <row r="112" spans="1:25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</row>
    <row r="113" spans="1:25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</row>
    <row r="114" spans="1:25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</row>
    <row r="115" spans="1:25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</row>
    <row r="116" spans="1:25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</row>
    <row r="117" spans="1:25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</row>
    <row r="118" spans="1:25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</row>
    <row r="119" spans="1:25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</row>
    <row r="120" spans="1:25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</row>
    <row r="121" spans="1:25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</row>
    <row r="122" spans="1:25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</row>
    <row r="123" spans="1:25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</row>
    <row r="124" spans="1:25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</row>
    <row r="125" spans="1:25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</row>
    <row r="126" spans="1:25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</row>
    <row r="127" spans="1:25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</row>
    <row r="128" spans="1:25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</row>
    <row r="129" spans="1:25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</row>
    <row r="130" spans="1:25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</row>
    <row r="131" spans="1:25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</row>
    <row r="132" spans="1:25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</row>
    <row r="133" spans="1:25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</row>
    <row r="134" spans="1:25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</row>
    <row r="135" spans="1:25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</row>
    <row r="136" spans="1:25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</row>
    <row r="137" spans="1:25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</row>
    <row r="138" spans="1:25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</row>
    <row r="139" spans="1:25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</row>
    <row r="140" spans="1:25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</row>
    <row r="141" spans="1:25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</row>
    <row r="142" spans="1:25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</row>
    <row r="143" spans="1:25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</row>
    <row r="144" spans="1:25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</row>
    <row r="145" spans="1:25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</row>
    <row r="146" spans="1:25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</row>
    <row r="147" spans="1:25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</row>
    <row r="148" spans="1:25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</row>
    <row r="149" spans="1:25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</row>
    <row r="150" spans="1:25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</row>
    <row r="151" spans="1:25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</row>
    <row r="152" spans="1:25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</row>
    <row r="153" spans="1:25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</row>
    <row r="154" spans="1:25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</row>
    <row r="155" spans="1:25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</row>
    <row r="156" spans="1:25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</row>
    <row r="157" spans="1:25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</row>
    <row r="158" spans="1:25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</row>
    <row r="159" spans="1:25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</row>
    <row r="160" spans="1:25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</row>
    <row r="161" spans="1:25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</row>
    <row r="162" spans="1:25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</row>
    <row r="163" spans="1:25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</row>
    <row r="164" spans="1:25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</row>
    <row r="165" spans="1:25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</row>
    <row r="166" spans="1:25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</row>
    <row r="167" spans="1:25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</row>
    <row r="168" spans="1:25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</row>
    <row r="169" spans="1:25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</row>
    <row r="170" spans="1:25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</row>
    <row r="171" spans="1:25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</row>
    <row r="172" spans="1:25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</row>
    <row r="173" spans="1:25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</row>
    <row r="174" spans="1:25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</row>
    <row r="175" spans="1:25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</row>
    <row r="176" spans="1:25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</row>
    <row r="177" spans="1:25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</row>
    <row r="178" spans="1:25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</row>
    <row r="179" spans="1:25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</row>
    <row r="180" spans="1:25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</row>
    <row r="181" spans="1:25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</row>
    <row r="182" spans="1:25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</row>
    <row r="183" spans="1:25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</row>
    <row r="184" spans="1:25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</row>
    <row r="185" spans="1:25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</row>
    <row r="186" spans="1:25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</row>
    <row r="187" spans="1:25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</row>
    <row r="188" spans="1:25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</row>
    <row r="189" spans="1:25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</row>
    <row r="190" spans="1:25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</row>
    <row r="191" spans="1:25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</row>
    <row r="192" spans="1:25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</row>
    <row r="193" spans="1:25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</row>
    <row r="194" spans="1:25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</row>
    <row r="195" spans="1:25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</row>
    <row r="196" spans="1:25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</row>
    <row r="197" spans="1:25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</row>
    <row r="198" spans="1:25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</row>
    <row r="199" spans="1:25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</row>
    <row r="200" spans="1:25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</row>
    <row r="201" spans="1:25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</row>
    <row r="202" spans="1:25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</row>
    <row r="203" spans="1:25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</row>
    <row r="204" spans="1:25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</row>
    <row r="205" spans="1:25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</row>
    <row r="206" spans="1:25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</row>
    <row r="207" spans="1:25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</row>
    <row r="208" spans="1:25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</row>
    <row r="209" spans="1:25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</row>
    <row r="210" spans="1:25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</row>
    <row r="211" spans="1:25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</row>
    <row r="212" spans="1:25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</row>
    <row r="213" spans="1:25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</row>
    <row r="214" spans="1:25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</row>
    <row r="215" spans="1:25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</row>
    <row r="216" spans="1:25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</row>
    <row r="217" spans="1:25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</row>
    <row r="218" spans="1:25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</row>
    <row r="219" spans="1:25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</row>
    <row r="220" spans="1:25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</row>
    <row r="221" spans="1:25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</row>
    <row r="222" spans="1:25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</row>
    <row r="223" spans="1:25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</row>
    <row r="224" spans="1:25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</row>
    <row r="225" spans="1:25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</row>
    <row r="226" spans="1:25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</row>
    <row r="227" spans="1:25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</row>
    <row r="228" spans="1:25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</row>
    <row r="229" spans="1:25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</row>
    <row r="230" spans="1:25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</row>
    <row r="231" spans="1:25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</row>
    <row r="232" spans="1:25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</row>
    <row r="233" spans="1:25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</row>
    <row r="234" spans="1:25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</row>
    <row r="235" spans="1:25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</row>
    <row r="236" spans="1:25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</row>
    <row r="237" spans="1:25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</row>
    <row r="238" spans="1:25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</row>
    <row r="239" spans="1:25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</row>
    <row r="240" spans="1:25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</row>
    <row r="241" spans="1:25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</row>
  </sheetData>
  <mergeCells count="15">
    <mergeCell ref="A1:P1"/>
    <mergeCell ref="A2:G2"/>
    <mergeCell ref="H2:J2"/>
    <mergeCell ref="A7:D7"/>
    <mergeCell ref="E7:I7"/>
    <mergeCell ref="J7:P7"/>
    <mergeCell ref="A3:A4"/>
    <mergeCell ref="B3:B4"/>
    <mergeCell ref="C3:C4"/>
    <mergeCell ref="D3:D4"/>
    <mergeCell ref="E3:E4"/>
    <mergeCell ref="F3:F4"/>
    <mergeCell ref="G3:G4"/>
    <mergeCell ref="O3:O4"/>
    <mergeCell ref="P3:P4"/>
  </mergeCells>
  <pageMargins left="0.393055555555556" right="0.393055555555556" top="0.786805555555556" bottom="0.393055555555556" header="0.786805555555556" footer="0.393055555555556"/>
  <pageSetup paperSize="9" fitToWidth="0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资产评估结果汇总表</vt:lpstr>
      <vt:lpstr>流动资产--存货清查评估汇总表</vt:lpstr>
      <vt:lpstr>存货--原材料清查评估明细表</vt:lpstr>
      <vt:lpstr>存货--在用低值易耗品清评估明细表</vt:lpstr>
      <vt:lpstr>固定资产清查评估汇总表</vt:lpstr>
      <vt:lpstr>固定资产--构筑物及其他辅助设施清查评估明细表</vt:lpstr>
      <vt:lpstr>固定资产--机器设备清查评估明细表</vt:lpstr>
      <vt:lpstr>固定资产--电子设备清查评估明细表</vt:lpstr>
      <vt:lpstr>固定资产--机器设备清查评估明细表2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Administrator</cp:lastModifiedBy>
  <dcterms:created xsi:type="dcterms:W3CDTF">2018-03-19T07:39:00Z</dcterms:created>
  <dcterms:modified xsi:type="dcterms:W3CDTF">2018-04-09T07:42:48Z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